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Desktop\pla_economicofinancer\"/>
    </mc:Choice>
  </mc:AlternateContent>
  <workbookProtection workbookAlgorithmName="SHA-512" workbookHashValue="ZwZf1bzcTdthyhzO1iLeEfKwyW2TfDUhUrInGDMh6tfZUddXg/BgsS09KK+FYL7LfOAtVqZeT49PiuFd5ZhAiQ==" workbookSaltValue="eKWu6HrEfhQUfUpDCrjxwQ==" workbookSpinCount="100000" lockStructure="1"/>
  <bookViews>
    <workbookView xWindow="0" yWindow="0" windowWidth="20490" windowHeight="7650" tabRatio="695"/>
  </bookViews>
  <sheets>
    <sheet name="Introd." sheetId="1" r:id="rId1"/>
    <sheet name="1. Inv. in.l-Fin" sheetId="2" r:id="rId2"/>
    <sheet name="2. Desp. Fixes" sheetId="3" r:id="rId3"/>
    <sheet name="3. Ing.-Desp.variables" sheetId="4" r:id="rId4"/>
    <sheet name="Cte. Ing. i Desp." sheetId="5" r:id="rId5"/>
    <sheet name="Balanços" sheetId="6" r:id="rId6"/>
    <sheet name="Punt Eq. i Ràtios " sheetId="7" r:id="rId7"/>
    <sheet name="TABLA AMORTIZACION " sheetId="8" state="hidden" r:id="rId8"/>
  </sheets>
  <definedNames>
    <definedName name="__xlfn_IFERROR">#N/A</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E5" i="5" l="1"/>
  <c r="M6" i="3" l="1"/>
  <c r="AM46" i="3" l="1"/>
  <c r="AN46" i="3"/>
  <c r="AO46" i="3"/>
  <c r="AM47" i="3"/>
  <c r="AN47" i="3"/>
  <c r="AO47" i="3"/>
  <c r="AM48" i="3"/>
  <c r="AN48" i="3"/>
  <c r="AO48" i="3"/>
  <c r="AM49" i="3"/>
  <c r="AN49" i="3"/>
  <c r="AO49" i="3"/>
  <c r="AM50" i="3"/>
  <c r="AN50" i="3"/>
  <c r="AO50" i="3"/>
  <c r="L25" i="6"/>
  <c r="P25" i="6" s="1"/>
  <c r="D25" i="6"/>
  <c r="F25" i="6" s="1"/>
  <c r="H25" i="6" s="1"/>
  <c r="C23" i="6"/>
  <c r="L22" i="6"/>
  <c r="C22" i="6"/>
  <c r="C21" i="6"/>
  <c r="C20" i="6"/>
  <c r="L19" i="6"/>
  <c r="M20" i="6" s="1"/>
  <c r="C19" i="6"/>
  <c r="D14" i="6"/>
  <c r="F14" i="6" s="1"/>
  <c r="H14" i="6" s="1"/>
  <c r="N12" i="6"/>
  <c r="L12" i="6"/>
  <c r="G111" i="5"/>
  <c r="F111" i="5"/>
  <c r="E111" i="5"/>
  <c r="D104" i="5"/>
  <c r="D113" i="5" s="1"/>
  <c r="F76" i="5"/>
  <c r="F88" i="5" s="1"/>
  <c r="C21" i="5"/>
  <c r="H20" i="5"/>
  <c r="F20" i="5"/>
  <c r="D20" i="5"/>
  <c r="C19" i="5"/>
  <c r="C18" i="5"/>
  <c r="D108" i="5" s="1"/>
  <c r="D117" i="5" s="1"/>
  <c r="C17" i="5"/>
  <c r="D107" i="5" s="1"/>
  <c r="D116" i="5" s="1"/>
  <c r="C16" i="5"/>
  <c r="D106" i="5" s="1"/>
  <c r="D115" i="5" s="1"/>
  <c r="C15" i="5"/>
  <c r="D105" i="5" s="1"/>
  <c r="D114" i="5" s="1"/>
  <c r="D7" i="5"/>
  <c r="E11" i="4" s="1"/>
  <c r="E30" i="4" s="1"/>
  <c r="L39" i="4"/>
  <c r="K39" i="4"/>
  <c r="H39" i="4"/>
  <c r="I39" i="4" s="1"/>
  <c r="E39" i="4"/>
  <c r="F39" i="4" s="1"/>
  <c r="C39" i="4"/>
  <c r="K38" i="4"/>
  <c r="L38" i="4" s="1"/>
  <c r="H38" i="4"/>
  <c r="I38" i="4" s="1"/>
  <c r="E38" i="4"/>
  <c r="F38" i="4" s="1"/>
  <c r="C38" i="4"/>
  <c r="K37" i="4"/>
  <c r="L37" i="4" s="1"/>
  <c r="H37" i="4"/>
  <c r="I37" i="4" s="1"/>
  <c r="E37" i="4"/>
  <c r="F37" i="4" s="1"/>
  <c r="C37" i="4"/>
  <c r="K36" i="4"/>
  <c r="L36" i="4" s="1"/>
  <c r="I36" i="4"/>
  <c r="H36" i="4"/>
  <c r="F36" i="4"/>
  <c r="E36" i="4"/>
  <c r="C36" i="4"/>
  <c r="L35" i="4"/>
  <c r="K35" i="4"/>
  <c r="H35" i="4"/>
  <c r="I35" i="4" s="1"/>
  <c r="F35" i="4"/>
  <c r="E35" i="4"/>
  <c r="C35" i="4"/>
  <c r="L34" i="4"/>
  <c r="K34" i="4"/>
  <c r="I34" i="4"/>
  <c r="H34" i="4"/>
  <c r="F34" i="4"/>
  <c r="E34" i="4"/>
  <c r="C34" i="4"/>
  <c r="K33" i="4"/>
  <c r="L33" i="4" s="1"/>
  <c r="H33" i="4"/>
  <c r="I33" i="4" s="1"/>
  <c r="E33" i="4"/>
  <c r="F33" i="4" s="1"/>
  <c r="C33" i="4"/>
  <c r="K32" i="4"/>
  <c r="L32" i="4" s="1"/>
  <c r="L43" i="4" s="1"/>
  <c r="H11" i="5" s="1"/>
  <c r="H32" i="4"/>
  <c r="I32" i="4" s="1"/>
  <c r="E32" i="4"/>
  <c r="F32" i="4" s="1"/>
  <c r="F43" i="4" s="1"/>
  <c r="D11" i="5" s="1"/>
  <c r="C32" i="4"/>
  <c r="L24" i="4"/>
  <c r="H9" i="5" s="1"/>
  <c r="H13" i="6" s="1"/>
  <c r="I24" i="4"/>
  <c r="F9" i="5" s="1"/>
  <c r="F13" i="6" s="1"/>
  <c r="F24" i="4"/>
  <c r="D9" i="5" s="1"/>
  <c r="S46" i="3"/>
  <c r="S45" i="3"/>
  <c r="S44" i="3"/>
  <c r="S43" i="3"/>
  <c r="S42" i="3"/>
  <c r="O40" i="3"/>
  <c r="N40" i="3"/>
  <c r="K40" i="3"/>
  <c r="J40" i="3"/>
  <c r="G40" i="3"/>
  <c r="F40" i="3"/>
  <c r="O39" i="3"/>
  <c r="N39" i="3"/>
  <c r="K39" i="3"/>
  <c r="J39" i="3"/>
  <c r="G39" i="3"/>
  <c r="F39" i="3"/>
  <c r="O38" i="3"/>
  <c r="N38" i="3"/>
  <c r="K38" i="3"/>
  <c r="J38" i="3"/>
  <c r="G38" i="3"/>
  <c r="F38" i="3"/>
  <c r="O37" i="3"/>
  <c r="N37" i="3"/>
  <c r="K37" i="3"/>
  <c r="J37" i="3"/>
  <c r="G37" i="3"/>
  <c r="F37" i="3"/>
  <c r="AB36" i="3"/>
  <c r="Y36" i="3"/>
  <c r="V36" i="3"/>
  <c r="O36" i="3"/>
  <c r="N36" i="3"/>
  <c r="K36" i="3"/>
  <c r="J36" i="3"/>
  <c r="G36" i="3"/>
  <c r="F36" i="3"/>
  <c r="AB35" i="3"/>
  <c r="Y35" i="3"/>
  <c r="V35" i="3"/>
  <c r="O35" i="3"/>
  <c r="N35" i="3"/>
  <c r="K35" i="3"/>
  <c r="J35" i="3"/>
  <c r="G35" i="3"/>
  <c r="F35" i="3"/>
  <c r="AB34" i="3"/>
  <c r="Y34" i="3"/>
  <c r="V34" i="3"/>
  <c r="O34" i="3"/>
  <c r="N34" i="3"/>
  <c r="K34" i="3"/>
  <c r="J34" i="3"/>
  <c r="G34" i="3"/>
  <c r="F34" i="3"/>
  <c r="AB33" i="3"/>
  <c r="Y33" i="3"/>
  <c r="Y37" i="3" s="1"/>
  <c r="F19" i="5" s="1"/>
  <c r="V33" i="3"/>
  <c r="AB32" i="3"/>
  <c r="Y32" i="3"/>
  <c r="V32" i="3"/>
  <c r="AB27" i="3"/>
  <c r="Y27" i="3"/>
  <c r="V27" i="3"/>
  <c r="N27" i="3"/>
  <c r="O27" i="3" s="1"/>
  <c r="J27" i="3"/>
  <c r="K27" i="3" s="1"/>
  <c r="F27" i="3"/>
  <c r="G27" i="3" s="1"/>
  <c r="AB26" i="3"/>
  <c r="Y26" i="3"/>
  <c r="V26" i="3"/>
  <c r="N26" i="3"/>
  <c r="O26" i="3" s="1"/>
  <c r="J26" i="3"/>
  <c r="K26" i="3" s="1"/>
  <c r="F26" i="3"/>
  <c r="G26" i="3" s="1"/>
  <c r="AB25" i="3"/>
  <c r="Y25" i="3"/>
  <c r="V25" i="3"/>
  <c r="N25" i="3"/>
  <c r="O25" i="3" s="1"/>
  <c r="J25" i="3"/>
  <c r="K25" i="3" s="1"/>
  <c r="F25" i="3"/>
  <c r="G25" i="3" s="1"/>
  <c r="AB24" i="3"/>
  <c r="Y24" i="3"/>
  <c r="V24" i="3"/>
  <c r="N24" i="3"/>
  <c r="O24" i="3" s="1"/>
  <c r="J24" i="3"/>
  <c r="K24" i="3" s="1"/>
  <c r="F24" i="3"/>
  <c r="G24" i="3" s="1"/>
  <c r="N23" i="3"/>
  <c r="O23" i="3" s="1"/>
  <c r="J23" i="3"/>
  <c r="K23" i="3" s="1"/>
  <c r="F23" i="3"/>
  <c r="G23" i="3" s="1"/>
  <c r="N22" i="3"/>
  <c r="O22" i="3" s="1"/>
  <c r="J22" i="3"/>
  <c r="K22" i="3" s="1"/>
  <c r="F22" i="3"/>
  <c r="G22" i="3" s="1"/>
  <c r="N21" i="3"/>
  <c r="O21" i="3" s="1"/>
  <c r="J21" i="3"/>
  <c r="K21" i="3" s="1"/>
  <c r="F21" i="3"/>
  <c r="G21" i="3" s="1"/>
  <c r="N20" i="3"/>
  <c r="O20" i="3" s="1"/>
  <c r="J20" i="3"/>
  <c r="K20" i="3" s="1"/>
  <c r="F20" i="3"/>
  <c r="G20" i="3" s="1"/>
  <c r="AB19" i="3"/>
  <c r="Y19" i="3"/>
  <c r="V19" i="3"/>
  <c r="AB18" i="3"/>
  <c r="Y18" i="3"/>
  <c r="V18" i="3"/>
  <c r="AB17" i="3"/>
  <c r="Y17" i="3"/>
  <c r="V17" i="3"/>
  <c r="AB13" i="3"/>
  <c r="H16" i="5" s="1"/>
  <c r="G106" i="5" s="1"/>
  <c r="Y13" i="3"/>
  <c r="F16" i="5" s="1"/>
  <c r="F106" i="5" s="1"/>
  <c r="V13" i="3"/>
  <c r="D16" i="5" s="1"/>
  <c r="L48" i="2"/>
  <c r="J48" i="2"/>
  <c r="H48" i="2"/>
  <c r="F48" i="2"/>
  <c r="D48" i="2"/>
  <c r="L40" i="2"/>
  <c r="J40" i="2"/>
  <c r="H40" i="2"/>
  <c r="F40" i="2"/>
  <c r="D40" i="2"/>
  <c r="Q37" i="2"/>
  <c r="J31" i="2"/>
  <c r="R30" i="2"/>
  <c r="L27" i="2"/>
  <c r="J27" i="2"/>
  <c r="H27" i="2"/>
  <c r="F27" i="2"/>
  <c r="D27" i="2"/>
  <c r="Q24" i="2"/>
  <c r="H6" i="2"/>
  <c r="E5" i="4" s="1"/>
  <c r="M3" i="6" l="1"/>
  <c r="H5" i="7"/>
  <c r="E103" i="5"/>
  <c r="E112" i="5" s="1"/>
  <c r="E98" i="5"/>
  <c r="AM51" i="3"/>
  <c r="AN51" i="3"/>
  <c r="AO51" i="3"/>
  <c r="V20" i="3"/>
  <c r="D17" i="5" s="1"/>
  <c r="J20" i="5"/>
  <c r="Q16" i="2"/>
  <c r="D10" i="6"/>
  <c r="L10" i="6" s="1"/>
  <c r="Q28" i="2"/>
  <c r="H88" i="5"/>
  <c r="Y20" i="3"/>
  <c r="F17" i="5" s="1"/>
  <c r="F107" i="5" s="1"/>
  <c r="Y28" i="3"/>
  <c r="F18" i="5" s="1"/>
  <c r="F108" i="5" s="1"/>
  <c r="V37" i="3"/>
  <c r="D19" i="5" s="1"/>
  <c r="K41" i="3"/>
  <c r="I41" i="3" s="1"/>
  <c r="O41" i="3"/>
  <c r="M41" i="3" s="1"/>
  <c r="V28" i="3"/>
  <c r="D18" i="5" s="1"/>
  <c r="E108" i="5" s="1"/>
  <c r="J41" i="3"/>
  <c r="F41" i="3"/>
  <c r="AB20" i="3"/>
  <c r="H17" i="5" s="1"/>
  <c r="G107" i="5" s="1"/>
  <c r="N41" i="3"/>
  <c r="AB28" i="3"/>
  <c r="H18" i="5" s="1"/>
  <c r="G108" i="5" s="1"/>
  <c r="G41" i="3"/>
  <c r="E41" i="3" s="1"/>
  <c r="AB37" i="3"/>
  <c r="H19" i="5" s="1"/>
  <c r="E104" i="5"/>
  <c r="L13" i="6"/>
  <c r="M16" i="6" s="1"/>
  <c r="I43" i="4"/>
  <c r="F11" i="5" s="1"/>
  <c r="F13" i="5" s="1"/>
  <c r="P13" i="6"/>
  <c r="Q16" i="6" s="1"/>
  <c r="G104" i="5"/>
  <c r="K28" i="3"/>
  <c r="O28" i="3"/>
  <c r="Y45" i="3"/>
  <c r="X45" i="3"/>
  <c r="V45" i="3"/>
  <c r="H22" i="6"/>
  <c r="F22" i="6"/>
  <c r="D22" i="6"/>
  <c r="J16" i="5"/>
  <c r="E106" i="5"/>
  <c r="Y46" i="3"/>
  <c r="E107" i="5"/>
  <c r="Y42" i="3"/>
  <c r="X42" i="3"/>
  <c r="H19" i="6"/>
  <c r="V42" i="3"/>
  <c r="F19" i="6"/>
  <c r="D19" i="6"/>
  <c r="X43" i="3"/>
  <c r="V43" i="3"/>
  <c r="H20" i="6"/>
  <c r="F20" i="6"/>
  <c r="D20" i="6"/>
  <c r="Y43" i="3"/>
  <c r="D13" i="5"/>
  <c r="G28" i="3"/>
  <c r="Y44" i="3"/>
  <c r="X44" i="3"/>
  <c r="H21" i="6"/>
  <c r="V44" i="3"/>
  <c r="F21" i="6"/>
  <c r="D21" i="6"/>
  <c r="H13" i="5"/>
  <c r="E119" i="5"/>
  <c r="F119" i="5"/>
  <c r="G119" i="5"/>
  <c r="F53" i="7"/>
  <c r="F64" i="7" s="1"/>
  <c r="N25" i="6"/>
  <c r="F11" i="7"/>
  <c r="F7" i="5"/>
  <c r="N22" i="6"/>
  <c r="G11" i="7"/>
  <c r="D88" i="5"/>
  <c r="H11" i="7"/>
  <c r="D13" i="6"/>
  <c r="N19" i="6"/>
  <c r="D23" i="6"/>
  <c r="F23" i="6"/>
  <c r="V46" i="3"/>
  <c r="J9" i="5"/>
  <c r="H23" i="6"/>
  <c r="F27" i="7"/>
  <c r="X46" i="3"/>
  <c r="G16" i="3"/>
  <c r="J88" i="5" l="1"/>
  <c r="G116" i="5"/>
  <c r="F116" i="5"/>
  <c r="J17" i="5"/>
  <c r="J19" i="5"/>
  <c r="G117" i="5"/>
  <c r="G113" i="5"/>
  <c r="G115" i="5"/>
  <c r="F117" i="5"/>
  <c r="F115" i="5"/>
  <c r="J18" i="5"/>
  <c r="O20" i="6"/>
  <c r="P19" i="6"/>
  <c r="Q20" i="6" s="1"/>
  <c r="F99" i="5"/>
  <c r="G13" i="5"/>
  <c r="H106" i="7" s="1"/>
  <c r="O43" i="3"/>
  <c r="M28" i="3"/>
  <c r="I28" i="3"/>
  <c r="K43" i="3"/>
  <c r="E115" i="5"/>
  <c r="Y47" i="3"/>
  <c r="H21" i="5" s="1"/>
  <c r="E113" i="5"/>
  <c r="G99" i="5"/>
  <c r="I13" i="5"/>
  <c r="I106" i="7" s="1"/>
  <c r="V47" i="3"/>
  <c r="X47" i="3"/>
  <c r="F21" i="5" s="1"/>
  <c r="E116" i="5"/>
  <c r="F104" i="5"/>
  <c r="F113" i="5" s="1"/>
  <c r="N13" i="6"/>
  <c r="O16" i="6" s="1"/>
  <c r="E28" i="3"/>
  <c r="G43" i="3"/>
  <c r="E13" i="5"/>
  <c r="G106" i="7" s="1"/>
  <c r="J13" i="5"/>
  <c r="E99" i="5"/>
  <c r="P22" i="6"/>
  <c r="H11" i="4"/>
  <c r="H30" i="4" s="1"/>
  <c r="K16" i="3"/>
  <c r="F103" i="5"/>
  <c r="F112" i="5" s="1"/>
  <c r="G27" i="7"/>
  <c r="H7" i="5"/>
  <c r="G53" i="7"/>
  <c r="G64" i="7" s="1"/>
  <c r="D34" i="2"/>
  <c r="F10" i="6"/>
  <c r="N10" i="6" s="1"/>
  <c r="F98" i="5"/>
  <c r="J11" i="5"/>
  <c r="G30" i="3"/>
  <c r="U10" i="3"/>
  <c r="F37" i="7"/>
  <c r="F9" i="7"/>
  <c r="E117" i="5"/>
  <c r="I43" i="3" l="1"/>
  <c r="F15" i="5"/>
  <c r="G9" i="7"/>
  <c r="G37" i="7"/>
  <c r="E31" i="3"/>
  <c r="U22" i="3"/>
  <c r="U15" i="3"/>
  <c r="U30" i="3"/>
  <c r="E18" i="3"/>
  <c r="V41" i="3"/>
  <c r="AM44" i="3" s="1"/>
  <c r="M43" i="3"/>
  <c r="H15" i="5"/>
  <c r="H10" i="7" s="1"/>
  <c r="H12" i="7" s="1"/>
  <c r="X10" i="3"/>
  <c r="K30" i="3"/>
  <c r="G10" i="7"/>
  <c r="G12" i="7" s="1"/>
  <c r="R37" i="2"/>
  <c r="R28" i="2"/>
  <c r="E43" i="3"/>
  <c r="D15" i="5"/>
  <c r="O16" i="3"/>
  <c r="G103" i="5"/>
  <c r="G112" i="5" s="1"/>
  <c r="H27" i="7"/>
  <c r="H53" i="7"/>
  <c r="H64" i="7" s="1"/>
  <c r="H10" i="6"/>
  <c r="P10" i="6" s="1"/>
  <c r="G98" i="5"/>
  <c r="K11" i="4"/>
  <c r="K30" i="4" s="1"/>
  <c r="D42" i="2"/>
  <c r="H24" i="6"/>
  <c r="I27" i="6" s="1"/>
  <c r="F24" i="6"/>
  <c r="G27" i="6" s="1"/>
  <c r="D24" i="6"/>
  <c r="E27" i="6" s="1"/>
  <c r="D21" i="5"/>
  <c r="J21" i="5" s="1"/>
  <c r="X30" i="3" l="1"/>
  <c r="X15" i="3"/>
  <c r="I31" i="3"/>
  <c r="X22" i="3"/>
  <c r="X41" i="3"/>
  <c r="AN44" i="3" s="1"/>
  <c r="I18" i="3"/>
  <c r="S37" i="2"/>
  <c r="S28" i="2"/>
  <c r="G105" i="5"/>
  <c r="G114" i="5" s="1"/>
  <c r="G120" i="5" s="1"/>
  <c r="H23" i="5"/>
  <c r="H9" i="7"/>
  <c r="H37" i="7"/>
  <c r="AA10" i="3"/>
  <c r="O30" i="3"/>
  <c r="J15" i="5"/>
  <c r="E105" i="5"/>
  <c r="E114" i="5" s="1"/>
  <c r="E120" i="5" s="1"/>
  <c r="D23" i="5"/>
  <c r="F10" i="7"/>
  <c r="F12" i="7" s="1"/>
  <c r="F105" i="5"/>
  <c r="F114" i="5" s="1"/>
  <c r="F120" i="5" s="1"/>
  <c r="F23" i="5"/>
  <c r="AA15" i="3" l="1"/>
  <c r="M31" i="3"/>
  <c r="AA22" i="3"/>
  <c r="AA30" i="3"/>
  <c r="M18" i="3"/>
  <c r="Y41" i="3"/>
  <c r="AO44" i="3" s="1"/>
  <c r="I23" i="5"/>
  <c r="H87" i="5"/>
  <c r="H85" i="5"/>
  <c r="G100" i="5"/>
  <c r="G23" i="5"/>
  <c r="F86" i="5"/>
  <c r="F87" i="5"/>
  <c r="F85" i="5"/>
  <c r="F100" i="5"/>
  <c r="J23" i="5"/>
  <c r="E23" i="5"/>
  <c r="D87" i="5"/>
  <c r="D85" i="5"/>
  <c r="D86" i="5"/>
  <c r="E100" i="5"/>
  <c r="F89" i="5" l="1"/>
  <c r="F25" i="5" s="1"/>
  <c r="E102" i="5"/>
  <c r="E124" i="5" s="1"/>
  <c r="D89" i="5"/>
  <c r="D25" i="5" s="1"/>
  <c r="J85" i="5"/>
  <c r="J87" i="5"/>
  <c r="J27" i="5" s="1"/>
  <c r="H94" i="5" l="1"/>
  <c r="D27" i="5"/>
  <c r="H92" i="5"/>
  <c r="H86" i="5"/>
  <c r="H89" i="5" s="1"/>
  <c r="H25" i="5" s="1"/>
  <c r="H27" i="5" s="1"/>
  <c r="E125" i="5"/>
  <c r="H95" i="5"/>
  <c r="F27" i="5"/>
  <c r="G27" i="5" l="1"/>
  <c r="F101" i="5"/>
  <c r="G38" i="7"/>
  <c r="N24" i="6"/>
  <c r="I27" i="5"/>
  <c r="G101" i="5"/>
  <c r="H38" i="7"/>
  <c r="P24" i="6"/>
  <c r="L24" i="6"/>
  <c r="E27" i="5"/>
  <c r="E101" i="5"/>
  <c r="E126" i="5" s="1"/>
  <c r="D12" i="6"/>
  <c r="F38" i="7"/>
  <c r="J25" i="5"/>
  <c r="E16" i="6" l="1"/>
  <c r="Q38" i="2"/>
  <c r="Q39" i="2" s="1"/>
  <c r="F12" i="6"/>
  <c r="N23" i="6"/>
  <c r="M27" i="6"/>
  <c r="G102" i="5"/>
  <c r="F102" i="5"/>
  <c r="R38" i="2" l="1"/>
  <c r="R39" i="2" s="1"/>
  <c r="H12" i="6"/>
  <c r="G16" i="6"/>
  <c r="F124" i="5"/>
  <c r="F125" i="5"/>
  <c r="F126" i="5"/>
  <c r="G124" i="5"/>
  <c r="G125" i="5"/>
  <c r="G126" i="5"/>
  <c r="M29" i="6"/>
  <c r="F28" i="7"/>
  <c r="P23" i="6"/>
  <c r="Q27" i="6" s="1"/>
  <c r="O27" i="6"/>
  <c r="E29" i="6"/>
  <c r="F65" i="7" s="1"/>
  <c r="F54" i="7"/>
  <c r="O29" i="6" l="1"/>
  <c r="G28" i="7"/>
  <c r="G29" i="6"/>
  <c r="G65" i="7" s="1"/>
  <c r="G54" i="7"/>
  <c r="Q29" i="6"/>
  <c r="H28" i="7"/>
  <c r="S38" i="2"/>
  <c r="S39" i="2" s="1"/>
  <c r="I16" i="6"/>
  <c r="I29" i="6" l="1"/>
  <c r="H65" i="7" s="1"/>
  <c r="H54" i="7"/>
</calcChain>
</file>

<file path=xl/sharedStrings.xml><?xml version="1.0" encoding="utf-8"?>
<sst xmlns="http://schemas.openxmlformats.org/spreadsheetml/2006/main" count="307" uniqueCount="203">
  <si>
    <t xml:space="preserve"> PLA ECONOMICOFINANCER</t>
  </si>
  <si>
    <t>PROJECTE:</t>
  </si>
  <si>
    <t>PERSONES:</t>
  </si>
  <si>
    <t>ANY D’INICI DEL PROJECTE:</t>
  </si>
  <si>
    <t>FORMA JURÍDICA:</t>
  </si>
  <si>
    <t>Abans de posar-se a fer el pla economicofinancer és convenient haver aprofundit en la resta del pla d'empresa.
Un cop emplenat aquest pla economicofinancer, l'aplicació ens informarà de:
    1.	La viabilitat econòmica del projecte: quins són els beneficis esperats.
    2.	La viabilitat financera. És a dir, si es disposa dels recursos necessaris i raonables per fer front a la inversió inicial i també durant l'activitat dels tres primers anys.
El pla també facilitarà que es confeccionin les previsions economicofinanceres dels tres primers anys.
Aquesta aplicació s'ha confeccionat a efectes educatius i és una versió simplificada. L'Ajuntament de Terrassa no es fa responsable del resultat de la seva utilització per a d'altres finalitats.</t>
  </si>
  <si>
    <t>INSTRUCCIONS:</t>
  </si>
  <si>
    <t xml:space="preserve"> COMENTARIS:</t>
  </si>
  <si>
    <t>Si ho desitjeu, podeu afegir en aquest quadre algun comentari sobre el vostre pla economicofinancer</t>
  </si>
  <si>
    <r>
      <rPr>
        <sz val="8"/>
        <color rgb="FF404040"/>
        <rFont val="Arial"/>
        <family val="2"/>
      </rPr>
      <t xml:space="preserve">Si teniu alguna consulta sobre aquesta aplicació o alguna proposta de millora, podeu contactar amb: </t>
    </r>
    <r>
      <rPr>
        <i/>
        <sz val="8"/>
        <color rgb="FF404040"/>
        <rFont val="Arial"/>
        <family val="2"/>
      </rPr>
      <t>emprenedoria@terrassa.cat</t>
    </r>
  </si>
  <si>
    <t>1. INVERSIÓ I FINANÇAMENT INICIAL</t>
  </si>
  <si>
    <t>(imports amb IVA inclòs)</t>
  </si>
  <si>
    <r>
      <rPr>
        <sz val="11"/>
        <rFont val="Arial"/>
        <family val="2"/>
        <charset val="1"/>
      </rPr>
      <t xml:space="preserve">En aquest full cal emplenar la informació següent:
- A l'esquerra, la inversió inicial en bens immobilitzats i, si s'escau, la corresponen al segon i tercer any. També podeu indicar, si és el cas, el fons de reserva, les fiances i l'estoc inicial.
- A la dreta, a l'apartat </t>
    </r>
    <r>
      <rPr>
        <sz val="11"/>
        <color rgb="FF000000"/>
        <rFont val="Arial"/>
        <family val="2"/>
        <charset val="1"/>
      </rPr>
      <t>de</t>
    </r>
    <r>
      <rPr>
        <sz val="11"/>
        <rFont val="Arial"/>
        <family val="2"/>
        <charset val="1"/>
      </rPr>
      <t xml:space="preserve"> Finançament, indiqueu com finançareu la inversió inicial. En cas de sol·licitar un préstec, anoteu els imports del capital que tornareu en els tres primers anys i el tipus d'interès nominal anual del préstec.
</t>
    </r>
  </si>
  <si>
    <t xml:space="preserve">   INVERSIÓ INICIAL*</t>
  </si>
  <si>
    <t>FINANÇAMENT</t>
  </si>
  <si>
    <t>MAQUINÀRIA</t>
  </si>
  <si>
    <t>IMPORT</t>
  </si>
  <si>
    <t>EQUIP INFORMÀTIC</t>
  </si>
  <si>
    <t>MOBILIARI</t>
  </si>
  <si>
    <t>IMMOB. INTANGIBLE</t>
  </si>
  <si>
    <t>ALTRE IMMOBILITZAT</t>
  </si>
  <si>
    <t>CAPITAL SOCIAL INICIAL</t>
  </si>
  <si>
    <t>SOL·LICITUD D’UN PRÉSTEC</t>
  </si>
  <si>
    <t>SUBVENCIONS</t>
  </si>
  <si>
    <t>ALTRES RECURSOS PROPIS</t>
  </si>
  <si>
    <t xml:space="preserve"> TOTAL FINANÇAMENT INICIAL:</t>
  </si>
  <si>
    <t>TOTAL</t>
  </si>
  <si>
    <t>FONS RESERVA</t>
  </si>
  <si>
    <t xml:space="preserve"> Import que l'empresa vol reservar per a possibles imprevistos o pèrdues dels primers mesos</t>
  </si>
  <si>
    <t>DEVOLUCIÓ CAPITAL DEL PRÉSTEC</t>
  </si>
  <si>
    <t>FIANCES</t>
  </si>
  <si>
    <t>TIPUS D’INTERÈS ANUAL PRÉSTEC</t>
  </si>
  <si>
    <t>ESTOC INICIAL</t>
  </si>
  <si>
    <t>TOTAL INVERSIÓ INICIAL</t>
  </si>
  <si>
    <t>INVERSIÓ*</t>
  </si>
  <si>
    <t xml:space="preserve">   SITUACIÓ DE LA TRESORERIA A 31 DE DESEMBRE DE:</t>
  </si>
  <si>
    <t>DINERS AL BANC:</t>
  </si>
  <si>
    <t xml:space="preserve">El saldo del compte corrent del banc a final d’any ha de ser positiu. </t>
  </si>
  <si>
    <t>Si és negatiu s’haurà de prendre alguna acció per reduir els pagaments o</t>
  </si>
  <si>
    <t>augmentar els cobraments</t>
  </si>
  <si>
    <t>L’Immobilitzat intangible comprèn els actius següents: drets de traspàs, propietat intel·lectual, etc.</t>
  </si>
  <si>
    <t>L’altre immobilitzat  s’inclouen els immobilitzats que no s’han detallat en els apartats anteriors com, per exemple: vehicles, locals, etc</t>
  </si>
  <si>
    <t>Les inversions en immobilitzat s'han d'anotar només en aquest full. Al full de "Despeses fixes" apareixarà automàticament la despesa d'amortització d'aquests immobilitzats.</t>
  </si>
  <si>
    <t>2. DESPESES FIXES</t>
  </si>
  <si>
    <t>(imports sense IVA)</t>
  </si>
  <si>
    <t>SOUS I SALARIS</t>
  </si>
  <si>
    <t>LLOGUERS</t>
  </si>
  <si>
    <t>Mes</t>
  </si>
  <si>
    <t>any</t>
  </si>
  <si>
    <r>
      <rPr>
        <b/>
        <sz val="12"/>
        <rFont val="Arial"/>
        <family val="2"/>
        <charset val="1"/>
      </rPr>
      <t xml:space="preserve"> - </t>
    </r>
    <r>
      <rPr>
        <sz val="11"/>
        <rFont val="Arial"/>
        <family val="2"/>
        <charset val="1"/>
      </rPr>
      <t>Detalleu les persones que treballaran en el projecte i el seu sou brut mensual*, distingint si</t>
    </r>
  </si>
  <si>
    <t>DESPESA DE LLOGUER</t>
  </si>
  <si>
    <t xml:space="preserve">    estaran al Règim General o al Règim de Treballadors Autònoms de la Seguretat Social.</t>
  </si>
  <si>
    <t>SUBMINISTRAMENTS</t>
  </si>
  <si>
    <t>1) Règim General de la Seguretat Social</t>
  </si>
  <si>
    <t>Nº pagues/any</t>
  </si>
  <si>
    <t>Treballador/a</t>
  </si>
  <si>
    <t>sou brut mensual</t>
  </si>
  <si>
    <t>anual amb s.s.</t>
  </si>
  <si>
    <t>mensual amb s.s.</t>
  </si>
  <si>
    <t>SERVEIS EXTERIORS</t>
  </si>
  <si>
    <t xml:space="preserve"> TOTAL COST EMPRESA (RÈGIM GENERAL)</t>
  </si>
  <si>
    <t>2) Règim Especial Treballadors  Autònoms</t>
  </si>
  <si>
    <t>DESPESES DIVERSES</t>
  </si>
  <si>
    <t xml:space="preserve">  Quota del Règim d’autònoms mensual:</t>
  </si>
  <si>
    <t>DESPESA PER AMORTITZACIÓ</t>
  </si>
  <si>
    <t>TOTAL COST EMPRESA (RÈGIM AUTÒNOMS)</t>
  </si>
  <si>
    <t>Nº ANYS</t>
  </si>
  <si>
    <t>INVERSIO IMMOBILITZAT</t>
  </si>
  <si>
    <t xml:space="preserve">TOTAL SOUS ANUALS: </t>
  </si>
  <si>
    <t>RÈGIM ESPECIAL DE TREBALLADORS AUTÒNOMS:</t>
  </si>
  <si>
    <t xml:space="preserve">  1) Les persones sòcies treballadores d’una societat limitada cotitzaran al Règim d’Autònoms si posseeixen: 
 - un mínim del 50% de les accions o participacions de la societat
- almenys el 50% del capital, sumant a les seves participacions les del cònjuge i els familiars per consanguinitat, afinitat o adopció fins al segon grau, sempre que hi convisqui.
- com a mínim, el 33% del capital social de l'empresa.
- almenys, el 25% del capital i exerceix funcions de direcció i gerència.
  2) Les persones sòcies d’un cooperativa poden escollir en el moment de la seva creació amb quin dels dos règims volen cotitzar.  
  3) Les persones empresàries individuals cotitzen al Règim d'Autònoms de la Seguretat Social.
</t>
  </si>
  <si>
    <t>CRITERIS DE L’AMORTITZACIÓ:</t>
  </si>
  <si>
    <t>1) La despesa per amortització del immobilitzat es calcula en base a la vida útil de cada immobilitzat</t>
  </si>
  <si>
    <t>2) El nombre d’anys de vida útil de cada immobilitzat s’ha establert en base a les taules d’Hisenda (Llei Impost Societats, art.12.1).</t>
  </si>
  <si>
    <r>
      <rPr>
        <sz val="10"/>
        <color rgb="FF7F7F7F"/>
        <rFont val="Arial"/>
        <family val="2"/>
      </rPr>
      <t xml:space="preserve">3) </t>
    </r>
    <r>
      <rPr>
        <b/>
        <sz val="10"/>
        <color rgb="FF7F7F7F"/>
        <rFont val="Arial"/>
        <family val="2"/>
      </rPr>
      <t>Només</t>
    </r>
    <r>
      <rPr>
        <sz val="10"/>
        <color rgb="FF7F7F7F"/>
        <rFont val="Arial"/>
        <family val="2"/>
      </rPr>
      <t xml:space="preserve"> en el cas de que us correspongui una via útil diferent, podeu modificar-la a les cel·les en blanc de la columna "Nº ANYS"</t>
    </r>
  </si>
  <si>
    <t>SOU BRUT MENSUAL:</t>
  </si>
  <si>
    <t>El sou líquid que cobra la persona treballadora (o sou net) és el resultat de restar al sou brut les aportacions que aquesta persona fa a la Seguretat Social i la retenció que li correspon per l'IRPF.</t>
  </si>
  <si>
    <t>Podeu trobar més informació al respecte a l’enllaç: 
  https://www.infoautonomos.com/tipos-de-sociedades/autonomo-societario/</t>
  </si>
  <si>
    <t>3. INGRESSOS I DESPESES VARIABLES</t>
  </si>
  <si>
    <t xml:space="preserve"> COM FER LA PREVISIÓ D’INGRESSOS:</t>
  </si>
  <si>
    <t xml:space="preserve">  A continuació es donen alguns consells per fer la previsió d’ingressos i despeses:</t>
  </si>
  <si>
    <t xml:space="preserve"> 1) En primer lloc caldrà separar els diferents tipus de serveis o productes per unitats o famílies.  2) A continuació s’haurà d’establir el preu de venda unitari (sense IVA) dels diferents productes o serveis.</t>
  </si>
  <si>
    <t xml:space="preserve">  En el cas de comerços i l’hostaleria, es pot establir un preu d’un tiquet diari. Si es classifiquen els serveis o productes per famílies, caldrà establir un preu mitjà per cada família.</t>
  </si>
  <si>
    <t xml:space="preserve"> 3) Després es procedirà a fer la previsió del nombre de serveis o productes del primer mes. Per això es poden calcular abans de forma diària o setmanal.</t>
  </si>
  <si>
    <t xml:space="preserve"> 4) Un cop estigui feta la previsió de vendes del primer mes, es torna a fer per la resta de mesos, tenint en compte l’estacionalitat i el creixement natural de vendes.</t>
  </si>
  <si>
    <t xml:space="preserve"> 5) Finalment, i en relació els costos variables, s’haurà d’emplenar el percentatge per cada producte o servei del cost variable en relació al preu de venda. Per exemple, si el preu de venda d'un producte</t>
  </si>
  <si>
    <t xml:space="preserve">     és de 10€ (sense IVA) i el cost del producte ha estat de 3€ (sense IVA), aquest percentatge serà el 30%. Cal esmentar que la major part de serveis no tenen cost variable.</t>
  </si>
  <si>
    <t>INGRESSOS</t>
  </si>
  <si>
    <t>Serveis o productes</t>
  </si>
  <si>
    <t>nombre d’unitats</t>
  </si>
  <si>
    <t>preu venda</t>
  </si>
  <si>
    <t xml:space="preserve"> Espai per utilitzar com esborrany per fer els càlculs de la previsió dels ingressos:</t>
  </si>
  <si>
    <t>Si empleneu la casella "preu de venda" també heu d'emplenar la casella de l'esquerra "nombre d'unitats"</t>
  </si>
  <si>
    <t>3.     A continuació, empleneu a la última columna el percentatge del cost variable de cada producte o servei en relació al seu preu de venda (sense IVA).</t>
  </si>
  <si>
    <t>COSTOS VARIABLES</t>
  </si>
  <si>
    <r>
      <rPr>
        <b/>
        <sz val="9"/>
        <rFont val="Arial"/>
        <family val="2"/>
        <charset val="1"/>
      </rPr>
      <t>%</t>
    </r>
    <r>
      <rPr>
        <sz val="9"/>
        <rFont val="Arial"/>
        <family val="2"/>
        <charset val="1"/>
      </rPr>
      <t xml:space="preserve"> del</t>
    </r>
    <r>
      <rPr>
        <b/>
        <sz val="9"/>
        <rFont val="Arial"/>
        <family val="2"/>
        <charset val="1"/>
      </rPr>
      <t xml:space="preserve"> </t>
    </r>
    <r>
      <rPr>
        <sz val="9"/>
        <rFont val="Arial"/>
        <family val="2"/>
        <charset val="1"/>
      </rPr>
      <t>cost variable sobre vendes*</t>
    </r>
  </si>
  <si>
    <t>cost unitari</t>
  </si>
  <si>
    <t>cost total</t>
  </si>
  <si>
    <t>4. Indiqueu el termini de dies en que cobreu les vendes de la clientela</t>
  </si>
  <si>
    <t>5. Indiqueu en quin termini de dies pagueu els costos variables</t>
  </si>
  <si>
    <t xml:space="preserve">* El % del cost variable sobre vendes es calcula dividint, per cada producte o servei, el cost variable entre el preu de venda. </t>
  </si>
  <si>
    <t xml:space="preserve">  Els costos variables són aquells que varien en relació a les vendes que tingui l'empresa. Per exemple: els productes comprats, els embalatges, etc.</t>
  </si>
  <si>
    <t xml:space="preserve">  Les despeses detallades en aquest apartat no han d'aparèixer al full "Despeses Fixes".</t>
  </si>
  <si>
    <t>COMPTE D'INGRESSOS I DESPESES</t>
  </si>
  <si>
    <t>COMPRES (COST VARIABLE)</t>
  </si>
  <si>
    <t>MARGE BRUT</t>
  </si>
  <si>
    <t>DESPESES  FINANCERES</t>
  </si>
  <si>
    <t>BENEFICI ABANS IMPOSTOS</t>
  </si>
  <si>
    <t>IMPOST SOBRE EL BENEFICI*</t>
  </si>
  <si>
    <t>BENEFICIS / PÈRDUES NETS</t>
  </si>
  <si>
    <t>El Compte d'Ingressos i Despeses anual informa dels ingressos i dels diferents tipus de despeses que s'han produït a l'empresa en un any.</t>
  </si>
  <si>
    <t>Aquests Compte també informa del benefici o pèrdua nets, és a dir, la riquesa o empobriment que ha aconseguit l'empresa al llarg de l'any.</t>
  </si>
  <si>
    <t>És interessant comparar l'evolució en diferents anys del percentatge sobre vendes d'alguna de les partides que formen aquest Compte</t>
  </si>
  <si>
    <t>Com que aquesta aplicació és simplificada per a ús docent,  no s'ha tingut en compte l'efecte de la inflació.</t>
  </si>
  <si>
    <t>Ens els gràfics de la dreta es pot veure l'evolució durant els tres primers anys d'alguna d'aquestes partides.</t>
  </si>
  <si>
    <t>* Càlcul de l'impost sobre el benefici:</t>
  </si>
  <si>
    <t xml:space="preserve">a) Persona autònoma: </t>
  </si>
  <si>
    <t>L’impost que grava el benefici de les activitats econòmiques és l’IRPF. Aquest impost és progressiu. En aquesta simulació s’ha aplicat un tipus de gravamen del 20%, que és el tipus que la persona autònoma liquida trimestralment</t>
  </si>
  <si>
    <t>a compte del IRPF. Quan es presenta l'IRPF de l’any anterior, depenent dels beneficis obtinguts, s’haurà de complementar l’impost pagat a compta, o si és el cas, es retornarà la quota pagada de més.</t>
  </si>
  <si>
    <t xml:space="preserve">b) Societats limitades o anònimes: </t>
  </si>
  <si>
    <t>Aquestes societats estan subjectes a l’Impost de Societats. Per les societats constituïdes a partir del 1/12023, el tipus de gravamen del primer any amb base imposable positius i el del següent és el 15% (veure excepcions).</t>
  </si>
  <si>
    <t>A partir d’aquests dos anys, el tipus de gravamen és el 23%,  sempre i quan la facturació de l’any anterior no arribi a un milió d’euros ja que en aquest cas passa a ser del 25%.</t>
  </si>
  <si>
    <t>Les societats considerades com "emergents" (Llei 28/2022) poden aplicar el 15% en el primer any de base imposable positiva i en els tres següents.</t>
  </si>
  <si>
    <t>c) Associacions :</t>
  </si>
  <si>
    <t>Estan exemptes d'aquest impost les activitats de l’objecte social que no es considerin explotacions econòmiques</t>
  </si>
  <si>
    <t>d) Cooperatives:</t>
  </si>
  <si>
    <t>Estan subjectes a l’Impost de Societats. Per els dos primers anys en que es generin beneficis el tipus de gravamen és el 15%.</t>
  </si>
  <si>
    <t xml:space="preserve">A partir d'aquests dos primers anys el tipus de gravàmen a aplicar és el 20% del resultat cooperatiu </t>
  </si>
  <si>
    <t>Tant pel cas de les SL o SA i les cooperatives, a efectes de simplificació de càlculs, el tercer any s'ha aplicat un tipus de gravamen del 23% i el 20% respectivament.</t>
  </si>
  <si>
    <t>ANY 1</t>
  </si>
  <si>
    <t>ANY 2</t>
  </si>
  <si>
    <t>ANY 3</t>
  </si>
  <si>
    <t>PERSONA AUTÒNOMA</t>
  </si>
  <si>
    <t>STAT LIMITADA/ANONIMÀ</t>
  </si>
  <si>
    <t>COOPERATIVA</t>
  </si>
  <si>
    <t>ASSOCIACIÓ</t>
  </si>
  <si>
    <t xml:space="preserve">SUMA IMPOSTOS     </t>
  </si>
  <si>
    <t>SL-3er any</t>
  </si>
  <si>
    <t xml:space="preserve">Si benefici3 igual o menor que zero: 0 </t>
  </si>
  <si>
    <t>Si benefici3 més gran q zero:</t>
  </si>
  <si>
    <t>si quota1 = o menor q zero, 15% de suma beneficis-quota2</t>
  </si>
  <si>
    <t>si quota1 major q zero, 0,23*ben3 +0,15ben2- quota2</t>
  </si>
  <si>
    <t>SL</t>
  </si>
  <si>
    <t>Marge brut</t>
  </si>
  <si>
    <t>Costos fixes</t>
  </si>
  <si>
    <t>Beneficis</t>
  </si>
  <si>
    <t>SL %</t>
  </si>
  <si>
    <t>ACTIU</t>
  </si>
  <si>
    <t>PASSIU I PATRIMONI NET</t>
  </si>
  <si>
    <t xml:space="preserve"> BANCS  </t>
  </si>
  <si>
    <t>PRÉSTECS A CURT TERMINI</t>
  </si>
  <si>
    <t xml:space="preserve"> CLIENTS  </t>
  </si>
  <si>
    <t xml:space="preserve">PROVEÏDORS </t>
  </si>
  <si>
    <t xml:space="preserve"> ESTOCS  </t>
  </si>
  <si>
    <t xml:space="preserve"> ACTIU CORRENT</t>
  </si>
  <si>
    <t>PASSIU CORRENT</t>
  </si>
  <si>
    <t>PRÉSTECS A LLARG TERMINI</t>
  </si>
  <si>
    <t>PASSIU NO CORRENT</t>
  </si>
  <si>
    <t>CAPITAL SOCIAL</t>
  </si>
  <si>
    <t>BENEFICI ANYS ANTER.</t>
  </si>
  <si>
    <t xml:space="preserve">AMORT. ACUMULADA </t>
  </si>
  <si>
    <t xml:space="preserve">BENEFICI NET ANY </t>
  </si>
  <si>
    <t xml:space="preserve">ALTRES </t>
  </si>
  <si>
    <t xml:space="preserve"> ACTIU NO CORRENT</t>
  </si>
  <si>
    <t xml:space="preserve"> PATRIMONI NET</t>
  </si>
  <si>
    <t>TOTAL ACTIU</t>
  </si>
  <si>
    <t>TOTAL PASSIU I PATRIMONI NET</t>
  </si>
  <si>
    <t>PUNT D’EQUILIBRI I RÀTIOS</t>
  </si>
  <si>
    <t xml:space="preserve">Punt d’equilibri  </t>
  </si>
  <si>
    <t xml:space="preserve">Ingressos previstos  </t>
  </si>
  <si>
    <t>El punt d'equilibri indica el volum d'ingressos que iguala al total de despeses. En el punt d'equilibri el benefici és zero.</t>
  </si>
  <si>
    <t>En una situació de beneficis els ingressos previstos estan per sobre del punt d’equilibri. És interessant que, en un termini breu, els ingressos superin el punt d'equilibri.</t>
  </si>
  <si>
    <t>RÀTIOS:</t>
  </si>
  <si>
    <t>1. RÀTIOS DE RENDIBILITAT:</t>
  </si>
  <si>
    <t>S/ RECURSOS PROPIS:</t>
  </si>
  <si>
    <t>Mostra el benefici net en relació als recursos propis aportats aquell any</t>
  </si>
  <si>
    <t>Es calcula dividint els beneficis nets d'un any pels recursos propis existents al final d'aquest any.</t>
  </si>
  <si>
    <t>Com més elevat sigui, millor.</t>
  </si>
  <si>
    <t>SOBRE VENDES:</t>
  </si>
  <si>
    <t xml:space="preserve">És la capacitat de l’empresa per generar beneficis en relació als seus ingressos. </t>
  </si>
  <si>
    <t>Es calcula dividint els beneficis nets pels ingressos.</t>
  </si>
  <si>
    <t>2. RÀTIOS FINANCERS:</t>
  </si>
  <si>
    <t>LIQUIDESA:</t>
  </si>
  <si>
    <t xml:space="preserve">És la capacitat de l’empresa per fer front als deutes a curt termini. Es calcula </t>
  </si>
  <si>
    <t xml:space="preserve">dividint l’actiu corrent entre passiu corrent. Interessa que sigui superior a 1. </t>
  </si>
  <si>
    <t>SOLVÈNCIA:</t>
  </si>
  <si>
    <t>És la capacitat de l’empresa per fer front a tots els deutes. Es pot calcular dividint el passiu entre l’actiu. Interessa que sigui inferior a 0,50, i quant més proper a zero millor.</t>
  </si>
  <si>
    <t>any 1</t>
  </si>
  <si>
    <t>any 2</t>
  </si>
  <si>
    <t>any 3</t>
  </si>
  <si>
    <t xml:space="preserve">margen brut arreglat </t>
  </si>
  <si>
    <t xml:space="preserve"> PUNT D’EQUILIBRI:</t>
  </si>
  <si>
    <t xml:space="preserve">El Balanç de Situació infoma dels recursos que té l'empresa en un moment donat (ACTIU) i de quin és l'origen d'aquests recursos (PASSIU i PATRIMONI NET)
Els Balanços de Situació que figuren a dalt informen dels recursos de l'empresa a 31 de desembre de cada any.
L'import total de l'Actiu i del que figura a Bancs no pot ser negatiu. Si aquest fora el cas, cal reconsiderar la viabilitat econòmica del projecte.
El Balanç també infoma, entre altres coses, del valor que te l'empresa a final de cada any. Aquest es calcula restant a l'Actiu els Passius (Corrent i no Corrent)
Parts d'un Balanç de Situació:
-L'Actiu Corrent comprèn els béns que l'empresa espera vendre, consumir o realitzar en un termini que, en general, és inferior a l'any.
-Formen part de l'Actiu no corrent els béns destinats a servir de forma duradora (generalment més d'un any).
-El Patrimoni Net informa dels recursos que han posat les persones sòcies i dels beneficis acumulats a l'empresa. També indica el valor econòmic que té l'empresa.
-El Passiu corrent infoma de l'import dels deutes que s'han de pagar abans d'un any i el Passiu no corrent dels que s'han de pagar a un venciment superior a l'any.
Aquesta aplicació considera que l'import dels estocs a final d'any serà el mateix els tres primers anys. També considera que l’IVA dels estocs adquirits és el 21%.
</t>
  </si>
  <si>
    <t xml:space="preserve">FIANCES </t>
  </si>
  <si>
    <r>
      <t>1.	En primer lloc cal emplenar les caselles en blanc d’aquest full.
2.	A continuació s’han d’emplenar</t>
    </r>
    <r>
      <rPr>
        <b/>
        <sz val="12"/>
        <color rgb="FF404040"/>
        <rFont val="Arial"/>
        <family val="2"/>
      </rPr>
      <t xml:space="preserve"> només</t>
    </r>
    <r>
      <rPr>
        <sz val="12"/>
        <color rgb="FF404040"/>
        <rFont val="Arial"/>
        <family val="2"/>
      </rPr>
      <t xml:space="preserve"> les </t>
    </r>
    <r>
      <rPr>
        <b/>
        <sz val="12"/>
        <color rgb="FF404040"/>
        <rFont val="Arial"/>
        <family val="2"/>
      </rPr>
      <t>caselles en blanc</t>
    </r>
    <r>
      <rPr>
        <sz val="12"/>
        <color rgb="FF404040"/>
        <rFont val="Arial"/>
        <family val="2"/>
      </rPr>
      <t xml:space="preserve"> dels tres fulls següents:
	1. Inversió i Finançament inicial
	2. Despeses Fixes	
	3. Ingressos i Despeses variables
3.	Un cop emplenades les dades dels tres primers fulls, es confeccionaran automàticament els documents següents:
	-Compte d’Ingressos i despeses previsionals dels 3 primers anys
	-Balanç de Situació previsionals dels tres primers anys
	-Punt d'equilibri i Ràtios
4.	L'aplicació està pensada per obrir amb </t>
    </r>
    <r>
      <rPr>
        <b/>
        <sz val="12"/>
        <color rgb="FF404040"/>
        <rFont val="Arial"/>
        <family val="2"/>
      </rPr>
      <t>Microsoft Office</t>
    </r>
    <r>
      <rPr>
        <sz val="12"/>
        <color rgb="FF404040"/>
        <rFont val="Arial"/>
        <family val="2"/>
      </rPr>
      <t xml:space="preserve"> (versió 2016 endavant)</t>
    </r>
    <r>
      <rPr>
        <b/>
        <sz val="12"/>
        <color rgb="FF404040"/>
        <rFont val="Arial"/>
        <family val="2"/>
      </rPr>
      <t xml:space="preserve"> </t>
    </r>
    <r>
      <rPr>
        <sz val="12"/>
        <color rgb="FF404040"/>
        <rFont val="Arial"/>
        <family val="2"/>
      </rPr>
      <t>o</t>
    </r>
    <r>
      <rPr>
        <b/>
        <sz val="12"/>
        <color rgb="FF404040"/>
        <rFont val="Arial"/>
        <family val="2"/>
      </rPr>
      <t xml:space="preserve"> Lliure Office </t>
    </r>
    <r>
      <rPr>
        <sz val="12"/>
        <color rgb="FF404040"/>
        <rFont val="Arial"/>
        <family val="2"/>
      </rPr>
      <t>(versió 7.6.5 endavant)</t>
    </r>
    <r>
      <rPr>
        <sz val="12"/>
        <color rgb="FF404040"/>
        <rFont val="Arial"/>
        <family val="2"/>
      </rPr>
      <t>. No utilitzar en Drive.</t>
    </r>
  </si>
  <si>
    <t>EESS24</t>
  </si>
  <si>
    <t xml:space="preserve">           BALANÇOS DE SITUACIÓ</t>
  </si>
  <si>
    <t>A continuació empleneu les despeses fixes mensuals que corresponen a cadascun dels apartats següents:</t>
  </si>
  <si>
    <t xml:space="preserve">   (Versió 1/2024)</t>
  </si>
  <si>
    <t xml:space="preserve">    (imports sense IVA)</t>
  </si>
  <si>
    <t xml:space="preserve">1. 	Anoteu a la columna Ingressos els diversos serveis o productes que oferirà l'empresa. Podeu agrupar els serveis o productes per famílies.
2. 	A la resta de columnes, indiqueu per cada servei o producte el nombre d’unitats que previsiblement es vendran cada any i el seu preu de venda.
</t>
  </si>
  <si>
    <t>Empresa de prova</t>
  </si>
  <si>
    <t>Persona autònoma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</si>
</sst>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
    <numFmt numFmtId="166" formatCode="0;0;;@"/>
    <numFmt numFmtId="167" formatCode="0\ %"/>
    <numFmt numFmtId="168" formatCode="0.0"/>
    <numFmt numFmtId="169" formatCode="0.00\ %"/>
    <numFmt numFmtId="170" formatCode="0.0%"/>
  </numFmts>
  <fonts count="117" x14ac:knownFonts="1">
    <font>
      <sz val="10"/>
      <name val="Arial"/>
      <charset val="1"/>
    </font>
    <font>
      <sz val="10"/>
      <color rgb="FFFFFFFF"/>
      <name val="Arial"/>
      <family val="2"/>
      <charset val="1"/>
    </font>
    <font>
      <b/>
      <sz val="20"/>
      <color rgb="FFFFFFFF"/>
      <name val="Arial"/>
      <family val="2"/>
      <charset val="1"/>
    </font>
    <font>
      <b/>
      <sz val="14"/>
      <name val="Arial"/>
      <family val="2"/>
      <charset val="1"/>
    </font>
    <font>
      <b/>
      <sz val="12"/>
      <color rgb="FF595959"/>
      <name val="Arial"/>
      <family val="2"/>
      <charset val="1"/>
    </font>
    <font>
      <b/>
      <sz val="14"/>
      <color rgb="FF595959"/>
      <name val="Arial"/>
      <family val="2"/>
      <charset val="1"/>
    </font>
    <font>
      <sz val="8"/>
      <color rgb="FF666666"/>
      <name val="Arial"/>
      <family val="2"/>
      <charset val="1"/>
    </font>
    <font>
      <sz val="7"/>
      <color rgb="FF666666"/>
      <name val="Arial"/>
      <family val="2"/>
      <charset val="1"/>
    </font>
    <font>
      <sz val="12"/>
      <color rgb="FF404040"/>
      <name val="Arial"/>
      <family val="2"/>
      <charset val="1"/>
    </font>
    <font>
      <b/>
      <sz val="13"/>
      <color rgb="FF404040"/>
      <name val="Arial"/>
      <family val="2"/>
      <charset val="1"/>
    </font>
    <font>
      <sz val="10"/>
      <color rgb="FF4D4D4D"/>
      <name val="Arial"/>
      <family val="2"/>
      <charset val="1"/>
    </font>
    <font>
      <sz val="12"/>
      <color rgb="FF404040"/>
      <name val="Arial"/>
      <family val="2"/>
    </font>
    <font>
      <b/>
      <sz val="12"/>
      <color rgb="FF404040"/>
      <name val="Arial"/>
      <family val="2"/>
    </font>
    <font>
      <b/>
      <sz val="11"/>
      <color rgb="FF404040"/>
      <name val="Arial"/>
      <family val="2"/>
      <charset val="1"/>
    </font>
    <font>
      <sz val="10"/>
      <name val="Arial"/>
      <family val="2"/>
      <charset val="1"/>
    </font>
    <font>
      <sz val="9"/>
      <color rgb="FF808080"/>
      <name val="Arial"/>
      <family val="2"/>
      <charset val="1"/>
    </font>
    <font>
      <sz val="8"/>
      <color rgb="FF404040"/>
      <name val="Arial"/>
      <family val="2"/>
    </font>
    <font>
      <i/>
      <sz val="8"/>
      <color rgb="FF404040"/>
      <name val="Arial"/>
      <family val="2"/>
    </font>
    <font>
      <b/>
      <sz val="10"/>
      <color rgb="FF262626"/>
      <name val="Arial"/>
      <family val="2"/>
      <charset val="1"/>
    </font>
    <font>
      <sz val="10"/>
      <color rgb="FF000000"/>
      <name val="Arial"/>
      <family val="2"/>
    </font>
    <font>
      <sz val="10"/>
      <color rgb="FF000000"/>
      <name val="Arial"/>
      <family val="2"/>
      <charset val="1"/>
    </font>
    <font>
      <b/>
      <sz val="14"/>
      <color rgb="FF000000"/>
      <name val="Arial"/>
      <family val="2"/>
      <charset val="1"/>
    </font>
    <font>
      <sz val="9"/>
      <color rgb="FF262626"/>
      <name val="Arial"/>
      <family val="2"/>
      <charset val="1"/>
    </font>
    <font>
      <sz val="11"/>
      <name val="Arial"/>
      <family val="2"/>
      <charset val="1"/>
    </font>
    <font>
      <sz val="11"/>
      <color rgb="FF000000"/>
      <name val="Arial"/>
      <family val="2"/>
      <charset val="1"/>
    </font>
    <font>
      <b/>
      <sz val="16"/>
      <color rgb="FFFFFFFF"/>
      <name val="Arial"/>
      <family val="2"/>
      <charset val="1"/>
    </font>
    <font>
      <b/>
      <sz val="12"/>
      <name val="Arial"/>
      <family val="2"/>
      <charset val="1"/>
    </font>
    <font>
      <b/>
      <sz val="10"/>
      <name val="Arial"/>
      <family val="2"/>
      <charset val="1"/>
    </font>
    <font>
      <b/>
      <sz val="11"/>
      <name val="Arial"/>
      <family val="2"/>
      <charset val="1"/>
    </font>
    <font>
      <sz val="9"/>
      <name val="Arial"/>
      <family val="2"/>
      <charset val="1"/>
    </font>
    <font>
      <b/>
      <sz val="12"/>
      <color rgb="FFFFFFFF"/>
      <name val="Arial"/>
      <family val="2"/>
      <charset val="1"/>
    </font>
    <font>
      <sz val="11"/>
      <color rgb="FFFFFFFF"/>
      <name val="Arial"/>
      <family val="2"/>
      <charset val="1"/>
    </font>
    <font>
      <b/>
      <sz val="11"/>
      <color rgb="FF000000"/>
      <name val="Arial"/>
      <family val="2"/>
      <charset val="1"/>
    </font>
    <font>
      <sz val="9"/>
      <color rgb="FF666666"/>
      <name val="Arial"/>
      <family val="2"/>
      <charset val="1"/>
    </font>
    <font>
      <b/>
      <sz val="7"/>
      <color rgb="FFFF0000"/>
      <name val="Arial"/>
      <family val="2"/>
      <charset val="1"/>
    </font>
    <font>
      <b/>
      <sz val="13"/>
      <name val="Arial"/>
      <family val="2"/>
      <charset val="1"/>
    </font>
    <font>
      <b/>
      <sz val="14"/>
      <color rgb="FFFFFFFF"/>
      <name val="Arial"/>
      <family val="2"/>
      <charset val="1"/>
    </font>
    <font>
      <b/>
      <sz val="10"/>
      <color rgb="FF30526C"/>
      <name val="Arial"/>
      <family val="2"/>
      <charset val="1"/>
    </font>
    <font>
      <sz val="8"/>
      <name val="Arial"/>
      <family val="2"/>
      <charset val="1"/>
    </font>
    <font>
      <b/>
      <sz val="12"/>
      <color rgb="FF000000"/>
      <name val="Arial"/>
      <family val="2"/>
      <charset val="1"/>
    </font>
    <font>
      <b/>
      <sz val="10.5"/>
      <color rgb="FF000000"/>
      <name val="Arial"/>
      <family val="2"/>
      <charset val="1"/>
    </font>
    <font>
      <b/>
      <sz val="8"/>
      <color rgb="FFFF0000"/>
      <name val="Arial"/>
      <family val="2"/>
      <charset val="1"/>
    </font>
    <font>
      <sz val="10"/>
      <color rgb="FF808080"/>
      <name val="Arial"/>
      <family val="2"/>
      <charset val="1"/>
    </font>
    <font>
      <sz val="10"/>
      <color rgb="FF666666"/>
      <name val="Arial"/>
      <family val="2"/>
      <charset val="1"/>
    </font>
    <font>
      <sz val="10"/>
      <color rgb="FF666666"/>
      <name val="Arial"/>
      <family val="2"/>
    </font>
    <font>
      <sz val="10"/>
      <color rgb="FF333333"/>
      <name val="Arial"/>
      <family val="2"/>
    </font>
    <font>
      <sz val="10"/>
      <color rgb="FF333333"/>
      <name val="Arial"/>
      <family val="2"/>
      <charset val="1"/>
    </font>
    <font>
      <sz val="11"/>
      <color rgb="FF666666"/>
      <name val="Arial"/>
      <family val="2"/>
      <charset val="1"/>
    </font>
    <font>
      <sz val="11"/>
      <color rgb="FF5F5F5F"/>
      <name val="Arial"/>
      <family val="2"/>
      <charset val="1"/>
    </font>
    <font>
      <sz val="10"/>
      <color rgb="FF999999"/>
      <name val="Arial"/>
      <family val="2"/>
      <charset val="1"/>
    </font>
    <font>
      <sz val="10"/>
      <color rgb="FFFF0000"/>
      <name val="Arial"/>
      <family val="2"/>
      <charset val="1"/>
    </font>
    <font>
      <b/>
      <sz val="15"/>
      <name val="Arial"/>
      <family val="2"/>
      <charset val="1"/>
    </font>
    <font>
      <b/>
      <sz val="20"/>
      <color rgb="FF000000"/>
      <name val="Arial"/>
      <family val="2"/>
      <charset val="1"/>
    </font>
    <font>
      <sz val="13"/>
      <name val="Arial"/>
      <family val="2"/>
      <charset val="1"/>
    </font>
    <font>
      <sz val="12"/>
      <name val="Arial"/>
      <family val="2"/>
      <charset val="1"/>
    </font>
    <font>
      <b/>
      <sz val="10"/>
      <color rgb="FF000000"/>
      <name val="Arial"/>
      <family val="2"/>
      <charset val="1"/>
    </font>
    <font>
      <b/>
      <sz val="13"/>
      <color rgb="FFFFFFFF"/>
      <name val="Arial"/>
      <family val="2"/>
      <charset val="1"/>
    </font>
    <font>
      <sz val="10.5"/>
      <name val="Arial"/>
      <family val="2"/>
      <charset val="1"/>
    </font>
    <font>
      <b/>
      <sz val="9.5"/>
      <name val="Arial"/>
      <family val="2"/>
      <charset val="1"/>
    </font>
    <font>
      <sz val="9.5"/>
      <name val="Arial"/>
      <family val="2"/>
      <charset val="1"/>
    </font>
    <font>
      <b/>
      <sz val="10"/>
      <color rgb="FFFFFFFF"/>
      <name val="Arial"/>
      <family val="2"/>
      <charset val="1"/>
    </font>
    <font>
      <sz val="8"/>
      <color rgb="FF808080"/>
      <name val="Arial"/>
      <family val="2"/>
      <charset val="1"/>
    </font>
    <font>
      <sz val="11"/>
      <color rgb="FF7F7F7F"/>
      <name val="Arial"/>
      <family val="2"/>
      <charset val="1"/>
    </font>
    <font>
      <b/>
      <sz val="11"/>
      <color rgb="FF7F7F7F"/>
      <name val="Calibri"/>
      <family val="2"/>
      <charset val="1"/>
    </font>
    <font>
      <b/>
      <sz val="10"/>
      <color rgb="FF7F7F7F"/>
      <name val="Arial"/>
      <family val="2"/>
      <charset val="1"/>
    </font>
    <font>
      <sz val="10"/>
      <color rgb="FF7F7F7F"/>
      <name val="Arial"/>
      <family val="2"/>
      <charset val="1"/>
    </font>
    <font>
      <sz val="10"/>
      <color rgb="FF7F7F7F"/>
      <name val="Arial"/>
      <family val="2"/>
    </font>
    <font>
      <b/>
      <sz val="10"/>
      <color rgb="FF7F7F7F"/>
      <name val="Arial"/>
      <family val="2"/>
    </font>
    <font>
      <sz val="9"/>
      <color rgb="FF7F7F7F"/>
      <name val="Arial"/>
      <family val="2"/>
      <charset val="1"/>
    </font>
    <font>
      <b/>
      <sz val="8"/>
      <name val="Arial"/>
      <family val="2"/>
      <charset val="1"/>
    </font>
    <font>
      <b/>
      <sz val="8"/>
      <color rgb="FF404040"/>
      <name val="Arial"/>
      <family val="2"/>
      <charset val="1"/>
    </font>
    <font>
      <sz val="10"/>
      <color rgb="FF404040"/>
      <name val="Arial"/>
      <family val="2"/>
      <charset val="1"/>
    </font>
    <font>
      <b/>
      <sz val="19"/>
      <color rgb="FFFFFFFF"/>
      <name val="Arial"/>
      <family val="2"/>
      <charset val="1"/>
    </font>
    <font>
      <sz val="10.5"/>
      <color rgb="FF404040"/>
      <name val="Arial"/>
      <family val="2"/>
      <charset val="1"/>
    </font>
    <font>
      <sz val="8"/>
      <color rgb="FFBFBFBF"/>
      <name val="Arial"/>
      <family val="2"/>
      <charset val="1"/>
    </font>
    <font>
      <b/>
      <sz val="11"/>
      <color rgb="FF666666"/>
      <name val="Arial"/>
      <family val="2"/>
      <charset val="1"/>
    </font>
    <font>
      <b/>
      <sz val="10"/>
      <color rgb="FF666666"/>
      <name val="Arial"/>
      <family val="2"/>
      <charset val="1"/>
    </font>
    <font>
      <sz val="10"/>
      <color rgb="FF333333"/>
      <name val="Arial"/>
      <family val="2"/>
    </font>
    <font>
      <b/>
      <sz val="9"/>
      <name val="Arial"/>
      <family val="2"/>
      <charset val="1"/>
    </font>
    <font>
      <sz val="10"/>
      <color rgb="FF666666"/>
      <name val="Arial"/>
      <family val="2"/>
    </font>
    <font>
      <sz val="11.5"/>
      <name val="Arial"/>
      <family val="2"/>
      <charset val="1"/>
    </font>
    <font>
      <sz val="10"/>
      <color rgb="FF2F5597"/>
      <name val="Arial"/>
      <family val="2"/>
      <charset val="1"/>
    </font>
    <font>
      <b/>
      <sz val="15"/>
      <color rgb="FFFFFFFF"/>
      <name val="Arial"/>
      <family val="2"/>
      <charset val="1"/>
    </font>
    <font>
      <b/>
      <sz val="12"/>
      <color rgb="FFFF0000"/>
      <name val="Arial"/>
      <family val="2"/>
      <charset val="1"/>
    </font>
    <font>
      <b/>
      <sz val="12.5"/>
      <color rgb="FF3465A4"/>
      <name val="Arial"/>
      <family val="2"/>
      <charset val="1"/>
    </font>
    <font>
      <b/>
      <sz val="12.5"/>
      <name val="Arial"/>
      <family val="2"/>
      <charset val="1"/>
    </font>
    <font>
      <b/>
      <sz val="12.5"/>
      <color rgb="FFFF0000"/>
      <name val="Arial"/>
      <family val="2"/>
      <charset val="1"/>
    </font>
    <font>
      <b/>
      <sz val="12.5"/>
      <color rgb="FF0000FF"/>
      <name val="Arial"/>
      <family val="2"/>
      <charset val="1"/>
    </font>
    <font>
      <sz val="12.5"/>
      <name val="Arial"/>
      <family val="2"/>
      <charset val="1"/>
    </font>
    <font>
      <sz val="12"/>
      <color rgb="FFFF0000"/>
      <name val="Arial"/>
      <family val="2"/>
      <charset val="1"/>
    </font>
    <font>
      <sz val="10.5"/>
      <color rgb="FF595959"/>
      <name val="Arial"/>
      <family val="2"/>
      <charset val="1"/>
    </font>
    <font>
      <b/>
      <sz val="10"/>
      <color rgb="FF808080"/>
      <name val="Arial"/>
      <family val="2"/>
      <charset val="1"/>
    </font>
    <font>
      <sz val="10"/>
      <color rgb="FFFFFFFF"/>
      <name val="Arial"/>
      <family val="2"/>
    </font>
    <font>
      <sz val="12"/>
      <color rgb="FFFFFFFF"/>
      <name val="Arial"/>
      <family val="2"/>
      <charset val="1"/>
    </font>
    <font>
      <sz val="9"/>
      <color rgb="FFFFFFFF"/>
      <name val="Arial"/>
      <family val="2"/>
      <charset val="1"/>
    </font>
    <font>
      <b/>
      <sz val="9"/>
      <color rgb="FFFFFFFF"/>
      <name val="Arial"/>
      <family val="2"/>
      <charset val="1"/>
    </font>
    <font>
      <sz val="8"/>
      <color rgb="FFFFFFFF"/>
      <name val="Arial"/>
      <family val="2"/>
      <charset val="1"/>
    </font>
    <font>
      <b/>
      <sz val="18"/>
      <color rgb="FFFFFFFF"/>
      <name val="Arial"/>
      <family val="2"/>
      <charset val="1"/>
    </font>
    <font>
      <b/>
      <sz val="10"/>
      <color rgb="FF4D4D4D"/>
      <name val="Arial"/>
      <family val="2"/>
      <charset val="1"/>
    </font>
    <font>
      <sz val="12"/>
      <color rgb="FF000000"/>
      <name val="Arial"/>
      <family val="2"/>
      <charset val="1"/>
    </font>
    <font>
      <b/>
      <sz val="14"/>
      <name val="Arial"/>
      <family val="2"/>
    </font>
    <font>
      <b/>
      <i/>
      <sz val="12"/>
      <color rgb="FFFFFFFF"/>
      <name val="Arial"/>
      <family val="2"/>
      <charset val="1"/>
    </font>
    <font>
      <b/>
      <sz val="22"/>
      <color rgb="FFD82219"/>
      <name val="Arial"/>
      <family val="2"/>
      <charset val="1"/>
    </font>
    <font>
      <sz val="12"/>
      <color rgb="FF595959"/>
      <name val="Arial"/>
      <family val="2"/>
      <charset val="1"/>
    </font>
    <font>
      <b/>
      <sz val="9"/>
      <color rgb="FFFF0000"/>
      <name val="Arial"/>
      <family val="2"/>
      <charset val="1"/>
    </font>
    <font>
      <sz val="11"/>
      <color rgb="FF595959"/>
      <name val="Arial"/>
      <family val="2"/>
      <charset val="1"/>
    </font>
    <font>
      <sz val="12"/>
      <color rgb="FF808080"/>
      <name val="Arial"/>
      <family val="2"/>
      <charset val="1"/>
    </font>
    <font>
      <sz val="18"/>
      <name val="Times New Roman"/>
      <family val="1"/>
      <charset val="1"/>
    </font>
    <font>
      <sz val="10"/>
      <color rgb="FF595959"/>
      <name val="Arial"/>
      <family val="2"/>
      <charset val="1"/>
    </font>
    <font>
      <sz val="10"/>
      <name val="Arial"/>
      <family val="2"/>
    </font>
    <font>
      <b/>
      <sz val="13"/>
      <color theme="0"/>
      <name val="Arial"/>
      <family val="2"/>
      <charset val="1"/>
    </font>
    <font>
      <sz val="12"/>
      <color rgb="FF404040"/>
      <name val="Arial"/>
      <family val="2"/>
    </font>
    <font>
      <sz val="11"/>
      <color rgb="FF000000"/>
      <name val="Arial"/>
      <family val="2"/>
    </font>
    <font>
      <sz val="10"/>
      <name val="Arial"/>
      <family val="2"/>
    </font>
    <font>
      <b/>
      <sz val="21"/>
      <color rgb="FFFFFFFF"/>
      <name val="Arial"/>
      <family val="2"/>
      <charset val="1"/>
    </font>
    <font>
      <sz val="10"/>
      <color rgb="FF262626"/>
      <name val="Arial"/>
      <family val="2"/>
    </font>
    <font>
      <b/>
      <sz val="12"/>
      <color rgb="FF070060"/>
      <name val="Arial"/>
      <family val="2"/>
      <charset val="1"/>
    </font>
  </fonts>
  <fills count="46">
    <fill>
      <patternFill patternType="none"/>
    </fill>
    <fill>
      <patternFill patternType="gray125"/>
    </fill>
    <fill>
      <patternFill patternType="solid">
        <fgColor rgb="FFFFFFFF"/>
        <bgColor rgb="FFFBFFFF"/>
      </patternFill>
    </fill>
    <fill>
      <patternFill patternType="solid">
        <fgColor rgb="FF8697AE"/>
        <bgColor rgb="FF74ABA0"/>
      </patternFill>
    </fill>
    <fill>
      <patternFill patternType="solid">
        <fgColor rgb="FFE3F4FA"/>
        <bgColor rgb="FFEDFAF7"/>
      </patternFill>
    </fill>
    <fill>
      <patternFill patternType="solid">
        <fgColor rgb="FFF2FBFD"/>
        <bgColor rgb="FFF5FCFD"/>
      </patternFill>
    </fill>
    <fill>
      <patternFill patternType="solid">
        <fgColor rgb="FFF6FDFE"/>
        <bgColor rgb="FFF5FCFD"/>
      </patternFill>
    </fill>
    <fill>
      <patternFill patternType="solid">
        <fgColor rgb="FFBDD7EE"/>
        <bgColor rgb="FFC1D2DF"/>
      </patternFill>
    </fill>
    <fill>
      <patternFill patternType="solid">
        <fgColor rgb="FF2E75B6"/>
        <bgColor rgb="FF255586"/>
      </patternFill>
    </fill>
    <fill>
      <patternFill patternType="solid">
        <fgColor rgb="FF001964"/>
        <bgColor rgb="FF292929"/>
      </patternFill>
    </fill>
    <fill>
      <patternFill patternType="solid">
        <fgColor rgb="FFCFEDF7"/>
        <bgColor rgb="FFDAF0EB"/>
      </patternFill>
    </fill>
    <fill>
      <patternFill patternType="solid">
        <fgColor rgb="FFC1D2DF"/>
        <bgColor rgb="FFBDD7EE"/>
      </patternFill>
    </fill>
    <fill>
      <patternFill patternType="solid">
        <fgColor rgb="FF7030A0"/>
        <bgColor rgb="FF515151"/>
      </patternFill>
    </fill>
    <fill>
      <patternFill patternType="solid">
        <fgColor rgb="FFDFD9FB"/>
        <bgColor rgb="FFDCDFF6"/>
      </patternFill>
    </fill>
    <fill>
      <patternFill patternType="mediumGray">
        <fgColor rgb="FFFFAC9C"/>
        <bgColor rgb="FFFDB748"/>
      </patternFill>
    </fill>
    <fill>
      <patternFill patternType="solid">
        <fgColor rgb="FFFBF3F3"/>
        <bgColor rgb="FFF5F5F6"/>
      </patternFill>
    </fill>
    <fill>
      <patternFill patternType="mediumGray">
        <fgColor rgb="FFFFEAE7"/>
        <bgColor rgb="FFFBF3F3"/>
      </patternFill>
    </fill>
    <fill>
      <patternFill patternType="solid">
        <fgColor rgb="FFFCD5CD"/>
        <bgColor rgb="FFFFD7D2"/>
      </patternFill>
    </fill>
    <fill>
      <patternFill patternType="solid">
        <fgColor rgb="FFFCFAFA"/>
        <bgColor rgb="FFFBFFFF"/>
      </patternFill>
    </fill>
    <fill>
      <patternFill patternType="solid">
        <fgColor rgb="FFC55A11"/>
        <bgColor rgb="FF843C0B"/>
      </patternFill>
    </fill>
    <fill>
      <patternFill patternType="solid">
        <fgColor rgb="FFFFEAE7"/>
        <bgColor rgb="FFF7E6EE"/>
      </patternFill>
    </fill>
    <fill>
      <patternFill patternType="solid">
        <fgColor rgb="FFFFAC9C"/>
        <bgColor rgb="FFFFC9CE"/>
      </patternFill>
    </fill>
    <fill>
      <patternFill patternType="darkGray">
        <fgColor rgb="FFF78A36"/>
        <bgColor rgb="FFFDB748"/>
      </patternFill>
    </fill>
    <fill>
      <patternFill patternType="solid">
        <fgColor rgb="FFF7E6EE"/>
        <bgColor rgb="FFFFEAE7"/>
      </patternFill>
    </fill>
    <fill>
      <patternFill patternType="darkGray">
        <fgColor rgb="FFFFD7D2"/>
        <bgColor rgb="FFFCD5CD"/>
      </patternFill>
    </fill>
    <fill>
      <patternFill patternType="darkGray">
        <fgColor rgb="FFA8D1FC"/>
        <bgColor rgb="FFBDD7EE"/>
      </patternFill>
    </fill>
    <fill>
      <patternFill patternType="solid">
        <fgColor rgb="FFFFD7D2"/>
        <bgColor rgb="FFFCD5CD"/>
      </patternFill>
    </fill>
    <fill>
      <patternFill patternType="solid">
        <fgColor rgb="FFDCDFF6"/>
        <bgColor rgb="FFDFD9FB"/>
      </patternFill>
    </fill>
    <fill>
      <patternFill patternType="darkGray">
        <fgColor rgb="FFFFC9CE"/>
        <bgColor rgb="FFFCD5CD"/>
      </patternFill>
    </fill>
    <fill>
      <patternFill patternType="solid">
        <fgColor rgb="FF74ABA0"/>
        <bgColor rgb="FF8697AE"/>
      </patternFill>
    </fill>
    <fill>
      <patternFill patternType="solid">
        <fgColor rgb="FFDAF0EB"/>
        <bgColor rgb="FFCFEDF7"/>
      </patternFill>
    </fill>
    <fill>
      <patternFill patternType="solid">
        <fgColor rgb="FFEDFAF7"/>
        <bgColor rgb="FFF2FBFD"/>
      </patternFill>
    </fill>
    <fill>
      <patternFill patternType="solid">
        <fgColor rgb="FF93C2B6"/>
        <bgColor rgb="FFB1B0B0"/>
      </patternFill>
    </fill>
    <fill>
      <patternFill patternType="solid">
        <fgColor rgb="FFEEF7EE"/>
        <bgColor rgb="FFEDFAF7"/>
      </patternFill>
    </fill>
    <fill>
      <patternFill patternType="solid">
        <fgColor rgb="FFC0E3DA"/>
        <bgColor rgb="FFBDD7EE"/>
      </patternFill>
    </fill>
    <fill>
      <patternFill patternType="solid">
        <fgColor rgb="FFF5FCFD"/>
        <bgColor rgb="FFF6FDFE"/>
      </patternFill>
    </fill>
    <fill>
      <patternFill patternType="solid">
        <fgColor rgb="FFFBFFFF"/>
        <bgColor rgb="FFF9FFFF"/>
      </patternFill>
    </fill>
    <fill>
      <patternFill patternType="solid">
        <fgColor rgb="FFF9FFFF"/>
        <bgColor rgb="FFFBFFFF"/>
      </patternFill>
    </fill>
    <fill>
      <patternFill patternType="darkGray">
        <fgColor rgb="FF4F94D3"/>
        <bgColor rgb="FF2E75B6"/>
      </patternFill>
    </fill>
    <fill>
      <patternFill patternType="darkGray">
        <fgColor rgb="FFF2FBFD"/>
        <bgColor rgb="FFEDFAF7"/>
      </patternFill>
    </fill>
    <fill>
      <patternFill patternType="mediumGray">
        <fgColor rgb="FFDFD9FB"/>
        <bgColor rgb="FFDCDFF6"/>
      </patternFill>
    </fill>
    <fill>
      <patternFill patternType="darkGray">
        <fgColor rgb="FFF5F5F6"/>
        <bgColor rgb="FFF2FBFD"/>
      </patternFill>
    </fill>
    <fill>
      <patternFill patternType="solid">
        <fgColor rgb="FFF5F5F6"/>
        <bgColor rgb="FFFBF3F3"/>
      </patternFill>
    </fill>
    <fill>
      <patternFill patternType="solid">
        <fgColor rgb="FF72AB9E"/>
        <bgColor rgb="FF8597AF"/>
      </patternFill>
    </fill>
    <fill>
      <patternFill patternType="solid">
        <fgColor theme="0" tint="-4.9989318521683403E-2"/>
        <bgColor indexed="64"/>
      </patternFill>
    </fill>
    <fill>
      <patternFill patternType="solid">
        <fgColor rgb="FFE8E8E8"/>
        <bgColor indexed="64"/>
      </patternFill>
    </fill>
  </fills>
  <borders count="228">
    <border>
      <left/>
      <right/>
      <top/>
      <bottom/>
      <diagonal/>
    </border>
    <border>
      <left/>
      <right style="thick">
        <color rgb="FF333F50"/>
      </right>
      <top/>
      <bottom/>
      <diagonal/>
    </border>
    <border>
      <left style="thick">
        <color rgb="FFD9D9DA"/>
      </left>
      <right style="thick">
        <color rgb="FF333F50"/>
      </right>
      <top style="thick">
        <color rgb="FFD9D9DA"/>
      </top>
      <bottom style="thick">
        <color rgb="FF333F50"/>
      </bottom>
      <diagonal/>
    </border>
    <border>
      <left style="thin">
        <color auto="1"/>
      </left>
      <right style="thick">
        <color rgb="FF333F50"/>
      </right>
      <top style="thin">
        <color auto="1"/>
      </top>
      <bottom style="thick">
        <color rgb="FF333F50"/>
      </bottom>
      <diagonal/>
    </border>
    <border>
      <left style="thin">
        <color auto="1"/>
      </left>
      <right style="thick">
        <color rgb="FF333F50"/>
      </right>
      <top style="thin">
        <color auto="1"/>
      </top>
      <bottom style="dotted">
        <color auto="1"/>
      </bottom>
      <diagonal/>
    </border>
    <border>
      <left style="thin">
        <color auto="1"/>
      </left>
      <right style="thick">
        <color rgb="FF333F50"/>
      </right>
      <top style="dotted">
        <color auto="1"/>
      </top>
      <bottom style="dotted">
        <color auto="1"/>
      </bottom>
      <diagonal/>
    </border>
    <border>
      <left style="thin">
        <color auto="1"/>
      </left>
      <right style="thick">
        <color rgb="FF333F50"/>
      </right>
      <top style="dotted">
        <color auto="1"/>
      </top>
      <bottom style="thick">
        <color rgb="FF333F50"/>
      </bottom>
      <diagonal/>
    </border>
    <border>
      <left style="thin">
        <color auto="1"/>
      </left>
      <right style="thin">
        <color auto="1"/>
      </right>
      <top style="thin">
        <color auto="1"/>
      </top>
      <bottom style="thick">
        <color rgb="FF333F50"/>
      </bottom>
      <diagonal/>
    </border>
    <border>
      <left style="hair">
        <color rgb="FF808080"/>
      </left>
      <right style="hair">
        <color rgb="FF808080"/>
      </right>
      <top style="hair">
        <color rgb="FF808080"/>
      </top>
      <bottom style="hair">
        <color rgb="FF808080"/>
      </bottom>
      <diagonal/>
    </border>
    <border>
      <left style="hair">
        <color rgb="FF7F7F7F"/>
      </left>
      <right style="thick">
        <color rgb="FF333F50"/>
      </right>
      <top style="hair">
        <color rgb="FF7F7F7F"/>
      </top>
      <bottom style="thick">
        <color rgb="FF333F50"/>
      </bottom>
      <diagonal/>
    </border>
    <border>
      <left/>
      <right/>
      <top/>
      <bottom style="thick">
        <color rgb="FF333F50"/>
      </bottom>
      <diagonal/>
    </border>
    <border>
      <left/>
      <right style="thick">
        <color rgb="FF333F50"/>
      </right>
      <top/>
      <bottom style="thick">
        <color rgb="FF333F50"/>
      </bottom>
      <diagonal/>
    </border>
    <border>
      <left style="dotted">
        <color auto="1"/>
      </left>
      <right style="dotted">
        <color auto="1"/>
      </right>
      <top style="dotted">
        <color auto="1"/>
      </top>
      <bottom style="dotted">
        <color auto="1"/>
      </bottom>
      <diagonal/>
    </border>
    <border>
      <left style="dotted">
        <color auto="1"/>
      </left>
      <right/>
      <top/>
      <bottom/>
      <diagonal/>
    </border>
    <border>
      <left style="thin">
        <color rgb="FF333F50"/>
      </left>
      <right style="thick">
        <color rgb="FF333F50"/>
      </right>
      <top style="thin">
        <color rgb="FF333F50"/>
      </top>
      <bottom/>
      <diagonal/>
    </border>
    <border>
      <left style="thin">
        <color rgb="FF333F50"/>
      </left>
      <right/>
      <top/>
      <bottom/>
      <diagonal/>
    </border>
    <border>
      <left/>
      <right style="medium">
        <color rgb="FF333F50"/>
      </right>
      <top/>
      <bottom/>
      <diagonal/>
    </border>
    <border>
      <left style="thin">
        <color rgb="FF333F50"/>
      </left>
      <right style="dotted">
        <color rgb="FF333F50"/>
      </right>
      <top/>
      <bottom style="dotted">
        <color rgb="FF333F50"/>
      </bottom>
      <diagonal/>
    </border>
    <border>
      <left/>
      <right style="medium">
        <color rgb="FF333F50"/>
      </right>
      <top/>
      <bottom style="hair">
        <color rgb="FF515151"/>
      </bottom>
      <diagonal/>
    </border>
    <border>
      <left/>
      <right style="hair">
        <color rgb="FF515151"/>
      </right>
      <top/>
      <bottom style="hair">
        <color rgb="FF515151"/>
      </bottom>
      <diagonal/>
    </border>
    <border>
      <left style="hair">
        <color rgb="FF515151"/>
      </left>
      <right style="medium">
        <color rgb="FF333F50"/>
      </right>
      <top/>
      <bottom style="hair">
        <color rgb="FF515151"/>
      </bottom>
      <diagonal/>
    </border>
    <border>
      <left style="hair">
        <color rgb="FF515151"/>
      </left>
      <right style="thick">
        <color rgb="FF333F50"/>
      </right>
      <top/>
      <bottom style="hair">
        <color rgb="FF515151"/>
      </bottom>
      <diagonal/>
    </border>
    <border>
      <left style="thin">
        <color rgb="FF333F50"/>
      </left>
      <right style="medium">
        <color rgb="FF333F50"/>
      </right>
      <top style="thin">
        <color rgb="FF333F50"/>
      </top>
      <bottom style="medium">
        <color rgb="FF333F50"/>
      </bottom>
      <diagonal/>
    </border>
    <border>
      <left style="thin">
        <color rgb="FF333F50"/>
      </left>
      <right style="dotted">
        <color rgb="FF333F50"/>
      </right>
      <top style="dotted">
        <color rgb="FF333F50"/>
      </top>
      <bottom style="dotted">
        <color rgb="FF333F50"/>
      </bottom>
      <diagonal/>
    </border>
    <border>
      <left/>
      <right style="medium">
        <color rgb="FF333F50"/>
      </right>
      <top style="hair">
        <color rgb="FF515151"/>
      </top>
      <bottom style="hair">
        <color rgb="FF515151"/>
      </bottom>
      <diagonal/>
    </border>
    <border>
      <left/>
      <right style="hair">
        <color rgb="FF515151"/>
      </right>
      <top style="hair">
        <color rgb="FF515151"/>
      </top>
      <bottom style="hair">
        <color rgb="FF515151"/>
      </bottom>
      <diagonal/>
    </border>
    <border>
      <left style="hair">
        <color rgb="FF515151"/>
      </left>
      <right style="medium">
        <color rgb="FF333F50"/>
      </right>
      <top style="hair">
        <color rgb="FF515151"/>
      </top>
      <bottom style="hair">
        <color rgb="FF515151"/>
      </bottom>
      <diagonal/>
    </border>
    <border>
      <left style="hair">
        <color rgb="FF515151"/>
      </left>
      <right style="thick">
        <color rgb="FF333F50"/>
      </right>
      <top style="hair">
        <color rgb="FF515151"/>
      </top>
      <bottom style="hair">
        <color rgb="FF515151"/>
      </bottom>
      <diagonal/>
    </border>
    <border>
      <left style="thin">
        <color rgb="FF333F50"/>
      </left>
      <right/>
      <top style="thin">
        <color rgb="FF333F50"/>
      </top>
      <bottom style="thin">
        <color rgb="FF333F50"/>
      </bottom>
      <diagonal/>
    </border>
    <border>
      <left/>
      <right/>
      <top style="thin">
        <color rgb="FF333F50"/>
      </top>
      <bottom style="thin">
        <color rgb="FF333F50"/>
      </bottom>
      <diagonal/>
    </border>
    <border>
      <left style="hair">
        <color auto="1"/>
      </left>
      <right style="hair">
        <color auto="1"/>
      </right>
      <top style="hair">
        <color auto="1"/>
      </top>
      <bottom style="hair">
        <color auto="1"/>
      </bottom>
      <diagonal/>
    </border>
    <border>
      <left style="thin">
        <color rgb="FF333F50"/>
      </left>
      <right/>
      <top style="thin">
        <color rgb="FF333F50"/>
      </top>
      <bottom style="medium">
        <color rgb="FF333F50"/>
      </bottom>
      <diagonal/>
    </border>
    <border>
      <left/>
      <right/>
      <top style="thin">
        <color rgb="FF333F50"/>
      </top>
      <bottom style="medium">
        <color rgb="FF333F50"/>
      </bottom>
      <diagonal/>
    </border>
    <border>
      <left style="medium">
        <color rgb="FF333F50"/>
      </left>
      <right/>
      <top style="medium">
        <color rgb="FF333F50"/>
      </top>
      <bottom style="medium">
        <color rgb="FFFFFFFF"/>
      </bottom>
      <diagonal/>
    </border>
    <border>
      <left/>
      <right/>
      <top style="medium">
        <color rgb="FF333F50"/>
      </top>
      <bottom style="medium">
        <color rgb="FFFFFFFF"/>
      </bottom>
      <diagonal/>
    </border>
    <border>
      <left style="thin">
        <color rgb="FF333F50"/>
      </left>
      <right style="medium">
        <color rgb="FFFFFFFF"/>
      </right>
      <top style="medium">
        <color rgb="FF333F50"/>
      </top>
      <bottom style="medium">
        <color rgb="FFFFFFFF"/>
      </bottom>
      <diagonal/>
    </border>
    <border>
      <left style="thin">
        <color rgb="FF333F50"/>
      </left>
      <right style="dotted">
        <color rgb="FF333F50"/>
      </right>
      <top style="dotted">
        <color rgb="FF333F50"/>
      </top>
      <bottom/>
      <diagonal/>
    </border>
    <border>
      <left/>
      <right style="medium">
        <color rgb="FF333F50"/>
      </right>
      <top style="hair">
        <color rgb="FF515151"/>
      </top>
      <bottom/>
      <diagonal/>
    </border>
    <border>
      <left/>
      <right style="hair">
        <color rgb="FF515151"/>
      </right>
      <top style="hair">
        <color rgb="FF515151"/>
      </top>
      <bottom/>
      <diagonal/>
    </border>
    <border>
      <left style="hair">
        <color rgb="FF515151"/>
      </left>
      <right style="medium">
        <color rgb="FF333F50"/>
      </right>
      <top style="hair">
        <color rgb="FF515151"/>
      </top>
      <bottom/>
      <diagonal/>
    </border>
    <border>
      <left style="hair">
        <color rgb="FF515151"/>
      </left>
      <right style="thick">
        <color rgb="FF333F50"/>
      </right>
      <top style="hair">
        <color rgb="FF515151"/>
      </top>
      <bottom/>
      <diagonal/>
    </border>
    <border>
      <left style="thin">
        <color rgb="FF333F50"/>
      </left>
      <right/>
      <top/>
      <bottom style="medium">
        <color rgb="FF333F50"/>
      </bottom>
      <diagonal/>
    </border>
    <border>
      <left/>
      <right style="medium">
        <color rgb="FF333F50"/>
      </right>
      <top/>
      <bottom style="medium">
        <color rgb="FF333F50"/>
      </bottom>
      <diagonal/>
    </border>
    <border>
      <left/>
      <right/>
      <top/>
      <bottom style="medium">
        <color rgb="FF333F50"/>
      </bottom>
      <diagonal/>
    </border>
    <border>
      <left/>
      <right style="thick">
        <color rgb="FF333F50"/>
      </right>
      <top/>
      <bottom style="medium">
        <color rgb="FF333F50"/>
      </bottom>
      <diagonal/>
    </border>
    <border>
      <left style="thin">
        <color rgb="FF333F50"/>
      </left>
      <right style="thin">
        <color rgb="FF333F50"/>
      </right>
      <top style="thin">
        <color rgb="FF333F50"/>
      </top>
      <bottom/>
      <diagonal/>
    </border>
    <border>
      <left/>
      <right style="medium">
        <color rgb="FF333F50"/>
      </right>
      <top style="thin">
        <color rgb="FF333F50"/>
      </top>
      <bottom style="thin">
        <color rgb="FF333F50"/>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rgb="FF333F50"/>
      </left>
      <right style="thin">
        <color rgb="FF333F50"/>
      </right>
      <top style="thin">
        <color rgb="FF333F50"/>
      </top>
      <bottom style="thin">
        <color rgb="FF333F50"/>
      </bottom>
      <diagonal/>
    </border>
    <border>
      <left style="thin">
        <color rgb="FF333F50"/>
      </left>
      <right style="thick">
        <color rgb="FF333F50"/>
      </right>
      <top style="thin">
        <color rgb="FF333F50"/>
      </top>
      <bottom style="thin">
        <color rgb="FF333F50"/>
      </bottom>
      <diagonal/>
    </border>
    <border>
      <left style="thin">
        <color rgb="FF333F50"/>
      </left>
      <right style="thin">
        <color rgb="FF333F50"/>
      </right>
      <top/>
      <bottom style="thin">
        <color rgb="FF333F50"/>
      </bottom>
      <diagonal/>
    </border>
    <border>
      <left/>
      <right style="medium">
        <color rgb="FF333F50"/>
      </right>
      <top style="thin">
        <color rgb="FF333F50"/>
      </top>
      <bottom style="medium">
        <color rgb="FF333F50"/>
      </bottom>
      <diagonal/>
    </border>
    <border>
      <left style="thick">
        <color rgb="FF333F50"/>
      </left>
      <right/>
      <top style="thick">
        <color rgb="FF333F50"/>
      </top>
      <bottom style="thick">
        <color rgb="FFFFFFFF"/>
      </bottom>
      <diagonal/>
    </border>
    <border>
      <left/>
      <right style="thick">
        <color rgb="FFFFFFFF"/>
      </right>
      <top style="thick">
        <color rgb="FF333F50"/>
      </top>
      <bottom style="thick">
        <color rgb="FFFFFFFF"/>
      </bottom>
      <diagonal/>
    </border>
    <border>
      <left style="thin">
        <color rgb="FF333F50"/>
      </left>
      <right/>
      <top/>
      <bottom style="thick">
        <color rgb="FF333F50"/>
      </bottom>
      <diagonal/>
    </border>
    <border>
      <left style="thin">
        <color rgb="FF333F50"/>
      </left>
      <right/>
      <top style="thin">
        <color rgb="FF333F50"/>
      </top>
      <bottom/>
      <diagonal/>
    </border>
    <border>
      <left/>
      <right/>
      <top style="thin">
        <color rgb="FF333F50"/>
      </top>
      <bottom/>
      <diagonal/>
    </border>
    <border>
      <left/>
      <right style="thick">
        <color rgb="FF333F50"/>
      </right>
      <top style="thin">
        <color rgb="FF333F50"/>
      </top>
      <bottom/>
      <diagonal/>
    </border>
    <border>
      <left style="dotted">
        <color rgb="FF333F50"/>
      </left>
      <right style="medium">
        <color rgb="FF333F50"/>
      </right>
      <top/>
      <bottom style="dotted">
        <color rgb="FF333F50"/>
      </bottom>
      <diagonal/>
    </border>
    <border>
      <left/>
      <right style="dotted">
        <color rgb="FF333F50"/>
      </right>
      <top/>
      <bottom style="dotted">
        <color rgb="FF333F50"/>
      </bottom>
      <diagonal/>
    </border>
    <border>
      <left style="dotted">
        <color rgb="FF333F50"/>
      </left>
      <right style="thick">
        <color rgb="FF333F50"/>
      </right>
      <top/>
      <bottom style="dotted">
        <color rgb="FF333F50"/>
      </bottom>
      <diagonal/>
    </border>
    <border>
      <left style="dotted">
        <color rgb="FF333F50"/>
      </left>
      <right style="medium">
        <color rgb="FF333F50"/>
      </right>
      <top style="dotted">
        <color rgb="FF333F50"/>
      </top>
      <bottom style="dotted">
        <color rgb="FF333F50"/>
      </bottom>
      <diagonal/>
    </border>
    <border>
      <left/>
      <right style="dotted">
        <color rgb="FF333F50"/>
      </right>
      <top style="dotted">
        <color rgb="FF333F50"/>
      </top>
      <bottom style="dotted">
        <color rgb="FF333F50"/>
      </bottom>
      <diagonal/>
    </border>
    <border>
      <left style="dotted">
        <color rgb="FF333F50"/>
      </left>
      <right style="thick">
        <color rgb="FF333F50"/>
      </right>
      <top style="dotted">
        <color rgb="FF333F50"/>
      </top>
      <bottom style="dotted">
        <color rgb="FF333F50"/>
      </bottom>
      <diagonal/>
    </border>
    <border>
      <left style="dotted">
        <color rgb="FF333F50"/>
      </left>
      <right style="medium">
        <color rgb="FF333F50"/>
      </right>
      <top style="dotted">
        <color rgb="FF333F50"/>
      </top>
      <bottom/>
      <diagonal/>
    </border>
    <border>
      <left/>
      <right style="dotted">
        <color rgb="FF333F50"/>
      </right>
      <top style="dotted">
        <color rgb="FF333F50"/>
      </top>
      <bottom/>
      <diagonal/>
    </border>
    <border>
      <left style="dotted">
        <color rgb="FF333F50"/>
      </left>
      <right style="thick">
        <color rgb="FF333F50"/>
      </right>
      <top style="dotted">
        <color rgb="FF333F50"/>
      </top>
      <bottom/>
      <diagonal/>
    </border>
    <border>
      <left/>
      <right style="medium">
        <color rgb="FF333F50"/>
      </right>
      <top/>
      <bottom style="thick">
        <color rgb="FF333F50"/>
      </bottom>
      <diagonal/>
    </border>
    <border>
      <left style="dotted">
        <color rgb="FF333F50"/>
      </left>
      <right/>
      <top style="dotted">
        <color rgb="FF333F50"/>
      </top>
      <bottom/>
      <diagonal/>
    </border>
    <border>
      <left/>
      <right/>
      <top style="dotted">
        <color rgb="FF333F50"/>
      </top>
      <bottom/>
      <diagonal/>
    </border>
    <border>
      <left style="dotted">
        <color rgb="FF333F50"/>
      </left>
      <right/>
      <top/>
      <bottom/>
      <diagonal/>
    </border>
    <border>
      <left/>
      <right style="dotted">
        <color rgb="FF333F50"/>
      </right>
      <top/>
      <bottom/>
      <diagonal/>
    </border>
    <border>
      <left style="dotted">
        <color rgb="FF333F50"/>
      </left>
      <right/>
      <top/>
      <bottom style="dotted">
        <color rgb="FF333F50"/>
      </bottom>
      <diagonal/>
    </border>
    <border>
      <left/>
      <right/>
      <top/>
      <bottom style="dotted">
        <color rgb="FF333F50"/>
      </bottom>
      <diagonal/>
    </border>
    <border>
      <left style="thin">
        <color auto="1"/>
      </left>
      <right style="thin">
        <color auto="1"/>
      </right>
      <top style="thin">
        <color auto="1"/>
      </top>
      <bottom style="thin">
        <color auto="1"/>
      </bottom>
      <diagonal/>
    </border>
    <border>
      <left/>
      <right/>
      <top style="thin">
        <color auto="1"/>
      </top>
      <bottom/>
      <diagonal/>
    </border>
    <border>
      <left/>
      <right style="thick">
        <color rgb="FF843C0B"/>
      </right>
      <top/>
      <bottom/>
      <diagonal/>
    </border>
    <border>
      <left style="thick">
        <color rgb="FFFFFFFF"/>
      </left>
      <right style="thick">
        <color rgb="FF843C0B"/>
      </right>
      <top style="thick">
        <color rgb="FFFFFFFF"/>
      </top>
      <bottom style="thick">
        <color rgb="FF843C0B"/>
      </bottom>
      <diagonal/>
    </border>
    <border>
      <left style="hair">
        <color rgb="FF404040"/>
      </left>
      <right style="hair">
        <color rgb="FF404040"/>
      </right>
      <top style="hair">
        <color rgb="FF404040"/>
      </top>
      <bottom style="hair">
        <color rgb="FF404040"/>
      </bottom>
      <diagonal/>
    </border>
    <border>
      <left style="thin">
        <color rgb="FF843C0B"/>
      </left>
      <right style="thick">
        <color rgb="FF843C0B"/>
      </right>
      <top style="thin">
        <color rgb="FF843C0B"/>
      </top>
      <bottom/>
      <diagonal/>
    </border>
    <border>
      <left style="thin">
        <color rgb="FF843C0B"/>
      </left>
      <right style="thin">
        <color rgb="FF843C0B"/>
      </right>
      <top style="thin">
        <color rgb="FF843C0B"/>
      </top>
      <bottom style="thin">
        <color rgb="FF843C0B"/>
      </bottom>
      <diagonal/>
    </border>
    <border>
      <left/>
      <right/>
      <top style="thin">
        <color rgb="FF843C0B"/>
      </top>
      <bottom/>
      <diagonal/>
    </border>
    <border>
      <left style="thin">
        <color rgb="FF843C0B"/>
      </left>
      <right style="medium">
        <color rgb="FF843C0B"/>
      </right>
      <top style="thin">
        <color rgb="FF843C0B"/>
      </top>
      <bottom style="medium">
        <color rgb="FF843C0B"/>
      </bottom>
      <diagonal/>
    </border>
    <border>
      <left style="thin">
        <color rgb="FF843C0B"/>
      </left>
      <right style="thick">
        <color rgb="FF843C0B"/>
      </right>
      <top style="thin">
        <color rgb="FF843C0B"/>
      </top>
      <bottom style="medium">
        <color rgb="FF843C0B"/>
      </bottom>
      <diagonal/>
    </border>
    <border>
      <left style="thin">
        <color rgb="FF843C0B"/>
      </left>
      <right/>
      <top/>
      <bottom/>
      <diagonal/>
    </border>
    <border>
      <left style="dotted">
        <color rgb="FF843C0B"/>
      </left>
      <right/>
      <top style="dotted">
        <color rgb="FF843C0B"/>
      </top>
      <bottom/>
      <diagonal/>
    </border>
    <border>
      <left/>
      <right/>
      <top style="dotted">
        <color rgb="FF843C0B"/>
      </top>
      <bottom/>
      <diagonal/>
    </border>
    <border>
      <left/>
      <right style="dotted">
        <color rgb="FF843C0B"/>
      </right>
      <top style="dotted">
        <color rgb="FF843C0B"/>
      </top>
      <bottom/>
      <diagonal/>
    </border>
    <border>
      <left style="thin">
        <color rgb="FF843C0B"/>
      </left>
      <right style="thin">
        <color rgb="FF843C0B"/>
      </right>
      <top style="thin">
        <color rgb="FF843C0B"/>
      </top>
      <bottom style="thick">
        <color rgb="FF843C0B"/>
      </bottom>
      <diagonal/>
    </border>
    <border>
      <left/>
      <right/>
      <top/>
      <bottom style="thick">
        <color rgb="FF843C0B"/>
      </bottom>
      <diagonal/>
    </border>
    <border>
      <left style="dotted">
        <color rgb="FF843C0B"/>
      </left>
      <right/>
      <top style="dotted">
        <color rgb="FF843C0B"/>
      </top>
      <bottom style="thick">
        <color rgb="FF843C0B"/>
      </bottom>
      <diagonal/>
    </border>
    <border>
      <left style="thin">
        <color rgb="FF843C0B"/>
      </left>
      <right style="thick">
        <color rgb="FF843C0B"/>
      </right>
      <top style="thin">
        <color rgb="FF843C0B"/>
      </top>
      <bottom style="thick">
        <color rgb="FF843C0B"/>
      </bottom>
      <diagonal/>
    </border>
    <border>
      <left style="dotted">
        <color rgb="FF843C0B"/>
      </left>
      <right/>
      <top/>
      <bottom style="dotted">
        <color rgb="FF843C0B"/>
      </bottom>
      <diagonal/>
    </border>
    <border>
      <left/>
      <right/>
      <top/>
      <bottom style="dotted">
        <color rgb="FF843C0B"/>
      </bottom>
      <diagonal/>
    </border>
    <border>
      <left/>
      <right style="dotted">
        <color rgb="FF843C0B"/>
      </right>
      <top/>
      <bottom style="dotted">
        <color rgb="FF843C0B"/>
      </bottom>
      <diagonal/>
    </border>
    <border>
      <left style="thin">
        <color rgb="FF843C0B"/>
      </left>
      <right/>
      <top style="thin">
        <color rgb="FF843C0B"/>
      </top>
      <bottom style="thin">
        <color rgb="FF843C0B"/>
      </bottom>
      <diagonal/>
    </border>
    <border>
      <left/>
      <right/>
      <top style="thin">
        <color rgb="FF843C0B"/>
      </top>
      <bottom style="thin">
        <color rgb="FF843C0B"/>
      </bottom>
      <diagonal/>
    </border>
    <border>
      <left/>
      <right style="thin">
        <color rgb="FF843C0B"/>
      </right>
      <top style="thin">
        <color rgb="FF843C0B"/>
      </top>
      <bottom style="thin">
        <color rgb="FF843C0B"/>
      </bottom>
      <diagonal/>
    </border>
    <border>
      <left style="thin">
        <color rgb="FF843C0B"/>
      </left>
      <right style="dotted">
        <color rgb="FF843C0B"/>
      </right>
      <top style="dotted">
        <color rgb="FF843C0B"/>
      </top>
      <bottom style="dotted">
        <color rgb="FF843C0B"/>
      </bottom>
      <diagonal/>
    </border>
    <border>
      <left style="dotted">
        <color rgb="FF843C0B"/>
      </left>
      <right/>
      <top style="dotted">
        <color rgb="FF843C0B"/>
      </top>
      <bottom style="dotted">
        <color rgb="FF843C0B"/>
      </bottom>
      <diagonal/>
    </border>
    <border>
      <left style="thin">
        <color rgb="FF843C0B"/>
      </left>
      <right style="thick">
        <color rgb="FF843C0B"/>
      </right>
      <top style="thin">
        <color rgb="FF843C0B"/>
      </top>
      <bottom style="thin">
        <color rgb="FF843C0B"/>
      </bottom>
      <diagonal/>
    </border>
    <border>
      <left style="thin">
        <color rgb="FF843C0B"/>
      </left>
      <right style="dotted">
        <color rgb="FF843C0B"/>
      </right>
      <top style="dotted">
        <color rgb="FF843C0B"/>
      </top>
      <bottom/>
      <diagonal/>
    </border>
    <border>
      <left style="thin">
        <color rgb="FF843C0B"/>
      </left>
      <right style="thin">
        <color rgb="FF843C0B"/>
      </right>
      <top style="thin">
        <color rgb="FF843C0B"/>
      </top>
      <bottom/>
      <diagonal/>
    </border>
    <border>
      <left style="dotted">
        <color rgb="FF843C0B"/>
      </left>
      <right style="dotted">
        <color rgb="FF843C0B"/>
      </right>
      <top style="dotted">
        <color rgb="FF843C0B"/>
      </top>
      <bottom style="dotted">
        <color rgb="FF843C0B"/>
      </bottom>
      <diagonal/>
    </border>
    <border>
      <left style="thin">
        <color rgb="FF843C0B"/>
      </left>
      <right/>
      <top style="thin">
        <color rgb="FF843C0B"/>
      </top>
      <bottom style="thick">
        <color rgb="FF843C0B"/>
      </bottom>
      <diagonal/>
    </border>
    <border>
      <left style="thin">
        <color rgb="FF843C0B"/>
      </left>
      <right/>
      <top/>
      <bottom style="thick">
        <color rgb="FF843C0B"/>
      </bottom>
      <diagonal/>
    </border>
    <border>
      <left/>
      <right style="thin">
        <color rgb="FF843C0B"/>
      </right>
      <top style="thin">
        <color rgb="FF843C0B"/>
      </top>
      <bottom style="thick">
        <color rgb="FF843C0B"/>
      </bottom>
      <diagonal/>
    </border>
    <border>
      <left/>
      <right style="thick">
        <color rgb="FF843C0B"/>
      </right>
      <top style="thin">
        <color rgb="FF843C0B"/>
      </top>
      <bottom style="thick">
        <color rgb="FF843C0B"/>
      </bottom>
      <diagonal/>
    </border>
    <border>
      <left style="dotted">
        <color rgb="FF843C0B"/>
      </left>
      <right style="dotted">
        <color rgb="FF843C0B"/>
      </right>
      <top style="dotted">
        <color rgb="FF843C0B"/>
      </top>
      <bottom/>
      <diagonal/>
    </border>
    <border>
      <left style="dotted">
        <color rgb="FF843C0B"/>
      </left>
      <right style="dotted">
        <color rgb="FF843C0B"/>
      </right>
      <top/>
      <bottom style="dotted">
        <color rgb="FF843C0B"/>
      </bottom>
      <diagonal/>
    </border>
    <border>
      <left/>
      <right style="thick">
        <color rgb="FF843C0B"/>
      </right>
      <top/>
      <bottom style="thick">
        <color rgb="FF843C0B"/>
      </bottom>
      <diagonal/>
    </border>
    <border>
      <left style="dotted">
        <color rgb="FF843C0B"/>
      </left>
      <right style="dotted">
        <color rgb="FF843C0B"/>
      </right>
      <top/>
      <bottom/>
      <diagonal/>
    </border>
    <border>
      <left style="thin">
        <color rgb="FF843C0B"/>
      </left>
      <right style="thin">
        <color rgb="FF843C0B"/>
      </right>
      <top/>
      <bottom style="thick">
        <color rgb="FF843C0B"/>
      </bottom>
      <diagonal/>
    </border>
    <border>
      <left style="dotted">
        <color rgb="FF843C0B"/>
      </left>
      <right/>
      <top/>
      <bottom/>
      <diagonal/>
    </border>
    <border>
      <left/>
      <right style="thick">
        <color rgb="FF2C6B5B"/>
      </right>
      <top/>
      <bottom/>
      <diagonal/>
    </border>
    <border>
      <left style="thick">
        <color rgb="FFFFFFFF"/>
      </left>
      <right style="thick">
        <color rgb="FF2C6B5B"/>
      </right>
      <top style="thick">
        <color rgb="FFFFFFFF"/>
      </top>
      <bottom style="thick">
        <color rgb="FF2C6B5B"/>
      </bottom>
      <diagonal/>
    </border>
    <border>
      <left style="dotted">
        <color rgb="FF616161"/>
      </left>
      <right/>
      <top style="dotted">
        <color rgb="FF616161"/>
      </top>
      <bottom/>
      <diagonal/>
    </border>
    <border>
      <left/>
      <right/>
      <top style="dotted">
        <color rgb="FF616161"/>
      </top>
      <bottom/>
      <diagonal/>
    </border>
    <border>
      <left/>
      <right style="dotted">
        <color rgb="FF616161"/>
      </right>
      <top style="dotted">
        <color rgb="FF616161"/>
      </top>
      <bottom/>
      <diagonal/>
    </border>
    <border>
      <left style="dotted">
        <color rgb="FF616161"/>
      </left>
      <right/>
      <top/>
      <bottom/>
      <diagonal/>
    </border>
    <border>
      <left/>
      <right style="dotted">
        <color rgb="FF616161"/>
      </right>
      <top/>
      <bottom/>
      <diagonal/>
    </border>
    <border>
      <left style="thick">
        <color rgb="FF2C6B5B"/>
      </left>
      <right style="thick">
        <color rgb="FFFFFFFF"/>
      </right>
      <top style="thick">
        <color rgb="FF2C6B5B"/>
      </top>
      <bottom style="thick">
        <color rgb="FFFFFFFF"/>
      </bottom>
      <diagonal/>
    </border>
    <border>
      <left style="dotted">
        <color rgb="FF616161"/>
      </left>
      <right/>
      <top/>
      <bottom style="dotted">
        <color rgb="FF616161"/>
      </bottom>
      <diagonal/>
    </border>
    <border>
      <left/>
      <right/>
      <top/>
      <bottom style="dotted">
        <color rgb="FF616161"/>
      </bottom>
      <diagonal/>
    </border>
    <border>
      <left/>
      <right style="dotted">
        <color rgb="FF616161"/>
      </right>
      <top/>
      <bottom style="dotted">
        <color rgb="FF616161"/>
      </bottom>
      <diagonal/>
    </border>
    <border>
      <left style="thin">
        <color rgb="FF2C6B5B"/>
      </left>
      <right style="thin">
        <color rgb="FF2C6B5B"/>
      </right>
      <top style="thin">
        <color auto="1"/>
      </top>
      <bottom style="thin">
        <color rgb="FF2C6B5B"/>
      </bottom>
      <diagonal/>
    </border>
    <border>
      <left style="thin">
        <color rgb="FF2C6B5B"/>
      </left>
      <right style="thin">
        <color auto="1"/>
      </right>
      <top style="thin">
        <color auto="1"/>
      </top>
      <bottom style="thin">
        <color rgb="FF2C6B5B"/>
      </bottom>
      <diagonal/>
    </border>
    <border>
      <left style="thin">
        <color auto="1"/>
      </left>
      <right/>
      <top/>
      <bottom/>
      <diagonal/>
    </border>
    <border>
      <left/>
      <right style="thin">
        <color auto="1"/>
      </right>
      <top/>
      <bottom/>
      <diagonal/>
    </border>
    <border>
      <left style="thin">
        <color auto="1"/>
      </left>
      <right style="thin">
        <color rgb="FF2C6B5B"/>
      </right>
      <top style="thin">
        <color rgb="FF2C6B5B"/>
      </top>
      <bottom style="thin">
        <color rgb="FF2C6B5B"/>
      </bottom>
      <diagonal/>
    </border>
    <border>
      <left style="thin">
        <color rgb="FF2C6B5B"/>
      </left>
      <right style="thin">
        <color rgb="FF2C6B5B"/>
      </right>
      <top style="thin">
        <color rgb="FF2C6B5B"/>
      </top>
      <bottom style="thin">
        <color rgb="FF2C6B5B"/>
      </bottom>
      <diagonal/>
    </border>
    <border>
      <left style="thin">
        <color rgb="FF2C6B5B"/>
      </left>
      <right style="thin">
        <color auto="1"/>
      </right>
      <top style="thin">
        <color rgb="FF2C6B5B"/>
      </top>
      <bottom style="thin">
        <color rgb="FF2C6B5B"/>
      </bottom>
      <diagonal/>
    </border>
    <border>
      <left style="dotted">
        <color rgb="FF2C6B5B"/>
      </left>
      <right/>
      <top style="dotted">
        <color rgb="FF2C6B5B"/>
      </top>
      <bottom/>
      <diagonal/>
    </border>
    <border>
      <left/>
      <right/>
      <top style="dotted">
        <color rgb="FF2C6B5B"/>
      </top>
      <bottom/>
      <diagonal/>
    </border>
    <border>
      <left/>
      <right style="thick">
        <color rgb="FF2C6B5B"/>
      </right>
      <top style="dotted">
        <color rgb="FF2C6B5B"/>
      </top>
      <bottom/>
      <diagonal/>
    </border>
    <border>
      <left style="dotted">
        <color rgb="FF2C6B5B"/>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2C6B5B"/>
      </top>
      <bottom/>
      <diagonal/>
    </border>
    <border>
      <left style="thin">
        <color rgb="FF2C6B5B"/>
      </left>
      <right style="medium">
        <color rgb="FF2C6B5B"/>
      </right>
      <top style="thin">
        <color rgb="FF2C6B5B"/>
      </top>
      <bottom style="medium">
        <color rgb="FF2C6B5B"/>
      </bottom>
      <diagonal/>
    </border>
    <border>
      <left style="thin">
        <color rgb="FF2C6B5B"/>
      </left>
      <right style="thick">
        <color rgb="FF2C6B5B"/>
      </right>
      <top style="thin">
        <color rgb="FF2C6B5B"/>
      </top>
      <bottom style="thin">
        <color rgb="FF2C6B5B"/>
      </bottom>
      <diagonal/>
    </border>
    <border>
      <left style="thin">
        <color rgb="FF2C6B5B"/>
      </left>
      <right/>
      <top/>
      <bottom/>
      <diagonal/>
    </border>
    <border>
      <left style="thin">
        <color rgb="FF2C6B5B"/>
      </left>
      <right style="thin">
        <color auto="1"/>
      </right>
      <top style="thin">
        <color auto="1"/>
      </top>
      <bottom style="hair">
        <color rgb="FF515151"/>
      </bottom>
      <diagonal/>
    </border>
    <border>
      <left style="thin">
        <color auto="1"/>
      </left>
      <right style="hair">
        <color rgb="FF515151"/>
      </right>
      <top style="thin">
        <color auto="1"/>
      </top>
      <bottom style="hair">
        <color rgb="FF515151"/>
      </bottom>
      <diagonal/>
    </border>
    <border>
      <left style="hair">
        <color rgb="FF515151"/>
      </left>
      <right style="thin">
        <color auto="1"/>
      </right>
      <top style="thin">
        <color auto="1"/>
      </top>
      <bottom style="hair">
        <color rgb="FF515151"/>
      </bottom>
      <diagonal/>
    </border>
    <border>
      <left style="dotted">
        <color rgb="FF2C6B5B"/>
      </left>
      <right style="thick">
        <color rgb="FF2C6B5B"/>
      </right>
      <top/>
      <bottom style="dotted">
        <color rgb="FF2C6B5B"/>
      </bottom>
      <diagonal/>
    </border>
    <border>
      <left style="thin">
        <color rgb="FF2C6B5B"/>
      </left>
      <right style="thin">
        <color auto="1"/>
      </right>
      <top style="hair">
        <color rgb="FF515151"/>
      </top>
      <bottom style="hair">
        <color rgb="FF515151"/>
      </bottom>
      <diagonal/>
    </border>
    <border>
      <left style="thin">
        <color auto="1"/>
      </left>
      <right style="hair">
        <color rgb="FF515151"/>
      </right>
      <top style="hair">
        <color rgb="FF515151"/>
      </top>
      <bottom style="hair">
        <color rgb="FF515151"/>
      </bottom>
      <diagonal/>
    </border>
    <border>
      <left style="hair">
        <color rgb="FF515151"/>
      </left>
      <right style="thin">
        <color auto="1"/>
      </right>
      <top style="hair">
        <color rgb="FF515151"/>
      </top>
      <bottom style="hair">
        <color rgb="FF515151"/>
      </bottom>
      <diagonal/>
    </border>
    <border>
      <left style="dotted">
        <color rgb="FF2C6B5B"/>
      </left>
      <right style="thick">
        <color rgb="FF2C6B5B"/>
      </right>
      <top style="dotted">
        <color rgb="FF2C6B5B"/>
      </top>
      <bottom style="dotted">
        <color rgb="FF2C6B5B"/>
      </bottom>
      <diagonal/>
    </border>
    <border>
      <left style="thin">
        <color rgb="FF2C6B5B"/>
      </left>
      <right style="thin">
        <color auto="1"/>
      </right>
      <top style="hair">
        <color rgb="FF515151"/>
      </top>
      <bottom style="thin">
        <color auto="1"/>
      </bottom>
      <diagonal/>
    </border>
    <border>
      <left style="thin">
        <color auto="1"/>
      </left>
      <right style="hair">
        <color rgb="FF515151"/>
      </right>
      <top style="hair">
        <color rgb="FF515151"/>
      </top>
      <bottom style="thin">
        <color auto="1"/>
      </bottom>
      <diagonal/>
    </border>
    <border>
      <left style="hair">
        <color rgb="FF515151"/>
      </left>
      <right style="thin">
        <color auto="1"/>
      </right>
      <top style="hair">
        <color rgb="FF515151"/>
      </top>
      <bottom style="thin">
        <color auto="1"/>
      </bottom>
      <diagonal/>
    </border>
    <border>
      <left style="thin">
        <color rgb="FF2C6B5B"/>
      </left>
      <right/>
      <top/>
      <bottom style="thick">
        <color rgb="FF2C6B5B"/>
      </bottom>
      <diagonal/>
    </border>
    <border>
      <left/>
      <right/>
      <top/>
      <bottom style="thick">
        <color rgb="FF2C6B5B"/>
      </bottom>
      <diagonal/>
    </border>
    <border>
      <left/>
      <right style="thick">
        <color rgb="FF2C6B5B"/>
      </right>
      <top/>
      <bottom style="thick">
        <color rgb="FF2C6B5B"/>
      </bottom>
      <diagonal/>
    </border>
    <border>
      <left style="thin">
        <color rgb="FF616161"/>
      </left>
      <right/>
      <top style="thin">
        <color rgb="FF616161"/>
      </top>
      <bottom style="thin">
        <color rgb="FF616161"/>
      </bottom>
      <diagonal/>
    </border>
    <border>
      <left/>
      <right/>
      <top style="thin">
        <color rgb="FF616161"/>
      </top>
      <bottom style="thin">
        <color rgb="FF616161"/>
      </bottom>
      <diagonal/>
    </border>
    <border>
      <left style="dotted">
        <color rgb="FF2C6B5B"/>
      </left>
      <right/>
      <top/>
      <bottom style="thick">
        <color rgb="FF2C6B5B"/>
      </bottom>
      <diagonal/>
    </border>
    <border>
      <left style="hair">
        <color rgb="FFDCDFF6"/>
      </left>
      <right/>
      <top style="hair">
        <color rgb="FFDCDFF6"/>
      </top>
      <bottom/>
      <diagonal/>
    </border>
    <border>
      <left style="hair">
        <color rgb="FFDCDFF6"/>
      </left>
      <right/>
      <top style="hair">
        <color rgb="FFDCDFF6"/>
      </top>
      <bottom style="hair">
        <color rgb="FFDCDFF6"/>
      </bottom>
      <diagonal/>
    </border>
    <border>
      <left style="thin">
        <color rgb="FF333F50"/>
      </left>
      <right style="thick">
        <color rgb="FF333F50"/>
      </right>
      <top style="thin">
        <color rgb="FF333F50"/>
      </top>
      <bottom style="medium">
        <color rgb="FF333F50"/>
      </bottom>
      <diagonal/>
    </border>
    <border>
      <left style="hair">
        <color auto="1"/>
      </left>
      <right style="thick">
        <color rgb="FF333F50"/>
      </right>
      <top style="hair">
        <color auto="1"/>
      </top>
      <bottom style="hair">
        <color auto="1"/>
      </bottom>
      <diagonal/>
    </border>
    <border>
      <left style="hair">
        <color rgb="FF292929"/>
      </left>
      <right/>
      <top style="hair">
        <color rgb="FF292929"/>
      </top>
      <bottom/>
      <diagonal/>
    </border>
    <border>
      <left/>
      <right/>
      <top style="hair">
        <color rgb="FF292929"/>
      </top>
      <bottom/>
      <diagonal/>
    </border>
    <border>
      <left/>
      <right style="hair">
        <color rgb="FF292929"/>
      </right>
      <top style="hair">
        <color rgb="FF292929"/>
      </top>
      <bottom/>
      <diagonal/>
    </border>
    <border>
      <left style="hair">
        <color rgb="FF292929"/>
      </left>
      <right/>
      <top/>
      <bottom/>
      <diagonal/>
    </border>
    <border>
      <left/>
      <right style="hair">
        <color rgb="FF292929"/>
      </right>
      <top/>
      <bottom/>
      <diagonal/>
    </border>
    <border>
      <left style="hair">
        <color rgb="FF292929"/>
      </left>
      <right/>
      <top/>
      <bottom style="hair">
        <color rgb="FF292929"/>
      </bottom>
      <diagonal/>
    </border>
    <border>
      <left/>
      <right/>
      <top/>
      <bottom style="hair">
        <color rgb="FF292929"/>
      </bottom>
      <diagonal/>
    </border>
    <border>
      <left/>
      <right style="hair">
        <color rgb="FF292929"/>
      </right>
      <top/>
      <bottom style="hair">
        <color rgb="FF292929"/>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ck">
        <color rgb="FF385724"/>
      </right>
      <top/>
      <bottom/>
      <diagonal/>
    </border>
    <border>
      <left style="thin">
        <color rgb="FF385724"/>
      </left>
      <right style="thick">
        <color rgb="FF385724"/>
      </right>
      <top style="thin">
        <color rgb="FF385724"/>
      </top>
      <bottom/>
      <diagonal/>
    </border>
    <border>
      <left style="thin">
        <color rgb="FF385724"/>
      </left>
      <right/>
      <top/>
      <bottom/>
      <diagonal/>
    </border>
    <border>
      <left/>
      <right style="medium">
        <color rgb="FF385724"/>
      </right>
      <top/>
      <bottom style="medium">
        <color rgb="FF333F50"/>
      </bottom>
      <diagonal/>
    </border>
    <border>
      <left/>
      <right style="thick">
        <color rgb="FF385724"/>
      </right>
      <top/>
      <bottom style="medium">
        <color rgb="FF333F50"/>
      </bottom>
      <diagonal/>
    </border>
    <border>
      <left style="thin">
        <color rgb="FF385724"/>
      </left>
      <right style="thin">
        <color rgb="FF385724"/>
      </right>
      <top style="thin">
        <color rgb="FF385724"/>
      </top>
      <bottom style="dotted">
        <color rgb="FF385724"/>
      </bottom>
      <diagonal/>
    </border>
    <border>
      <left style="thin">
        <color rgb="FF385724"/>
      </left>
      <right style="thin">
        <color rgb="FF385724"/>
      </right>
      <top style="dotted">
        <color rgb="FF385724"/>
      </top>
      <bottom style="dotted">
        <color rgb="FF385724"/>
      </bottom>
      <diagonal/>
    </border>
    <border>
      <left style="thin">
        <color rgb="FF385724"/>
      </left>
      <right style="thin">
        <color rgb="FF385724"/>
      </right>
      <top style="dotted">
        <color rgb="FF385724"/>
      </top>
      <bottom style="thin">
        <color rgb="FF385724"/>
      </bottom>
      <diagonal/>
    </border>
    <border>
      <left style="thin">
        <color rgb="FF385724"/>
      </left>
      <right style="thin">
        <color rgb="FF385724"/>
      </right>
      <top style="thin">
        <color rgb="FF385724"/>
      </top>
      <bottom style="thin">
        <color rgb="FF385724"/>
      </bottom>
      <diagonal/>
    </border>
    <border>
      <left style="thin">
        <color rgb="FF385724"/>
      </left>
      <right/>
      <top/>
      <bottom style="thick">
        <color rgb="FF385724"/>
      </bottom>
      <diagonal/>
    </border>
    <border>
      <left/>
      <right/>
      <top/>
      <bottom style="thick">
        <color rgb="FF385724"/>
      </bottom>
      <diagonal/>
    </border>
    <border>
      <left/>
      <right style="thick">
        <color rgb="FF385724"/>
      </right>
      <top/>
      <bottom style="thick">
        <color rgb="FF385724"/>
      </bottom>
      <diagonal/>
    </border>
    <border>
      <left style="hair">
        <color rgb="FF808080"/>
      </left>
      <right/>
      <top style="hair">
        <color rgb="FF808080"/>
      </top>
      <bottom/>
      <diagonal/>
    </border>
    <border>
      <left/>
      <right/>
      <top style="hair">
        <color rgb="FF808080"/>
      </top>
      <bottom/>
      <diagonal/>
    </border>
    <border>
      <left/>
      <right style="hair">
        <color rgb="FF808080"/>
      </right>
      <top style="hair">
        <color rgb="FF808080"/>
      </top>
      <bottom/>
      <diagonal/>
    </border>
    <border>
      <left style="hair">
        <color rgb="FF808080"/>
      </left>
      <right/>
      <top/>
      <bottom/>
      <diagonal/>
    </border>
    <border>
      <left/>
      <right style="hair">
        <color rgb="FF808080"/>
      </right>
      <top/>
      <bottom/>
      <diagonal/>
    </border>
    <border>
      <left style="hair">
        <color rgb="FF808080"/>
      </left>
      <right/>
      <top/>
      <bottom style="hair">
        <color rgb="FF808080"/>
      </bottom>
      <diagonal/>
    </border>
    <border>
      <left/>
      <right/>
      <top/>
      <bottom style="hair">
        <color rgb="FF808080"/>
      </bottom>
      <diagonal/>
    </border>
    <border>
      <left/>
      <right style="hair">
        <color rgb="FF808080"/>
      </right>
      <top/>
      <bottom style="hair">
        <color rgb="FF808080"/>
      </bottom>
      <diagonal/>
    </border>
    <border>
      <left style="thin">
        <color rgb="FF333F50"/>
      </left>
      <right style="hair">
        <color rgb="FF515151"/>
      </right>
      <top/>
      <bottom style="hair">
        <color rgb="FF515151"/>
      </bottom>
      <diagonal/>
    </border>
    <border>
      <left style="thin">
        <color rgb="FF333F50"/>
      </left>
      <right style="hair">
        <color rgb="FF515151"/>
      </right>
      <top style="hair">
        <color rgb="FF515151"/>
      </top>
      <bottom style="hair">
        <color rgb="FF515151"/>
      </bottom>
      <diagonal/>
    </border>
    <border>
      <left style="thin">
        <color rgb="FF333F50"/>
      </left>
      <right style="hair">
        <color rgb="FF515151"/>
      </right>
      <top style="hair">
        <color rgb="FF515151"/>
      </top>
      <bottom/>
      <diagonal/>
    </border>
    <border>
      <left style="thick">
        <color rgb="FF2C6B5B"/>
      </left>
      <right/>
      <top style="thick">
        <color rgb="FF2C6B5B"/>
      </top>
      <bottom style="thick">
        <color rgb="FFFFFFFF"/>
      </bottom>
      <diagonal/>
    </border>
    <border>
      <left/>
      <right/>
      <top style="thick">
        <color rgb="FF2C6B5B"/>
      </top>
      <bottom style="thick">
        <color rgb="FFFFFFFF"/>
      </bottom>
      <diagonal/>
    </border>
    <border>
      <left/>
      <right style="medium">
        <color auto="1"/>
      </right>
      <top style="thick">
        <color rgb="FF2C6B5B"/>
      </top>
      <bottom style="thick">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D9D9DA"/>
      </left>
      <right/>
      <top style="thick">
        <color rgb="FFD9D9DA"/>
      </top>
      <bottom style="thick">
        <color rgb="FF333F50"/>
      </bottom>
      <diagonal/>
    </border>
    <border>
      <left/>
      <right/>
      <top style="thick">
        <color rgb="FFD9D9DA"/>
      </top>
      <bottom style="thick">
        <color rgb="FF333F50"/>
      </bottom>
      <diagonal/>
    </border>
    <border>
      <left/>
      <right style="thick">
        <color rgb="FF333F50"/>
      </right>
      <top style="thick">
        <color rgb="FFD9D9DA"/>
      </top>
      <bottom style="thick">
        <color rgb="FF333F50"/>
      </bottom>
      <diagonal/>
    </border>
    <border>
      <left/>
      <right/>
      <top style="thick">
        <color rgb="FF333F50"/>
      </top>
      <bottom style="thick">
        <color rgb="FFFFFFFF"/>
      </bottom>
      <diagonal/>
    </border>
    <border>
      <left style="thick">
        <color rgb="FF843C0B"/>
      </left>
      <right/>
      <top style="thick">
        <color rgb="FF843C0B"/>
      </top>
      <bottom style="thick">
        <color rgb="FFFFFFFF"/>
      </bottom>
      <diagonal/>
    </border>
    <border>
      <left/>
      <right/>
      <top style="thick">
        <color rgb="FF843C0B"/>
      </top>
      <bottom style="thick">
        <color rgb="FFFFFFFF"/>
      </bottom>
      <diagonal/>
    </border>
    <border>
      <left/>
      <right style="thick">
        <color rgb="FFFFFFFF"/>
      </right>
      <top style="thick">
        <color rgb="FF843C0B"/>
      </top>
      <bottom style="thick">
        <color rgb="FFFFFFFF"/>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right style="dotted">
        <color rgb="FF2C6B5B"/>
      </right>
      <top style="dotted">
        <color rgb="FF2C6B5B"/>
      </top>
      <bottom/>
      <diagonal/>
    </border>
    <border>
      <left/>
      <right style="dotted">
        <color rgb="FF2C6B5B"/>
      </right>
      <top/>
      <bottom/>
      <diagonal/>
    </border>
    <border>
      <left style="dotted">
        <color rgb="FF2C6B5B"/>
      </left>
      <right/>
      <top/>
      <bottom style="dotted">
        <color rgb="FF2C6B5B"/>
      </bottom>
      <diagonal/>
    </border>
    <border>
      <left/>
      <right/>
      <top/>
      <bottom style="dotted">
        <color rgb="FF2C6B5B"/>
      </bottom>
      <diagonal/>
    </border>
    <border>
      <left/>
      <right style="dotted">
        <color rgb="FF2C6B5B"/>
      </right>
      <top/>
      <bottom style="dotted">
        <color rgb="FF2C6B5B"/>
      </bottom>
      <diagonal/>
    </border>
  </borders>
  <cellStyleXfs count="2">
    <xf numFmtId="0" fontId="0" fillId="0" borderId="0"/>
    <xf numFmtId="167" fontId="109" fillId="0" borderId="0" applyBorder="0" applyProtection="0"/>
  </cellStyleXfs>
  <cellXfs count="788">
    <xf numFmtId="0" fontId="0" fillId="0" borderId="0" xfId="0"/>
    <xf numFmtId="0" fontId="0" fillId="2" borderId="0" xfId="0" applyFill="1"/>
    <xf numFmtId="0" fontId="0" fillId="3" borderId="0" xfId="0" applyFill="1"/>
    <xf numFmtId="0" fontId="1" fillId="2" borderId="0" xfId="0" applyFont="1" applyFill="1"/>
    <xf numFmtId="0" fontId="0" fillId="4" borderId="0" xfId="0" applyFill="1"/>
    <xf numFmtId="0" fontId="0" fillId="4" borderId="1" xfId="0" applyFill="1" applyBorder="1"/>
    <xf numFmtId="0" fontId="3" fillId="4" borderId="0" xfId="0" applyFont="1" applyFill="1" applyAlignment="1">
      <alignment vertical="center"/>
    </xf>
    <xf numFmtId="0" fontId="0" fillId="4" borderId="0" xfId="0" applyFill="1" applyAlignment="1">
      <alignment vertical="center"/>
    </xf>
    <xf numFmtId="0" fontId="3" fillId="4" borderId="0" xfId="0" applyFont="1" applyFill="1"/>
    <xf numFmtId="0" fontId="5" fillId="2" borderId="3" xfId="0" applyFont="1" applyFill="1" applyBorder="1" applyAlignment="1" applyProtection="1">
      <alignment horizontal="center" vertical="center"/>
      <protection locked="0"/>
    </xf>
    <xf numFmtId="0" fontId="6" fillId="4" borderId="0" xfId="0" applyFont="1" applyFill="1" applyAlignment="1">
      <alignment vertical="center"/>
    </xf>
    <xf numFmtId="0" fontId="7" fillId="4" borderId="0" xfId="0" applyFont="1" applyFill="1" applyAlignment="1">
      <alignment vertical="center"/>
    </xf>
    <xf numFmtId="0" fontId="6" fillId="4" borderId="0" xfId="0" applyFont="1" applyFill="1"/>
    <xf numFmtId="0" fontId="7" fillId="4" borderId="0" xfId="0" applyFont="1" applyFill="1"/>
    <xf numFmtId="0" fontId="0" fillId="4" borderId="0" xfId="0" applyFill="1" applyProtection="1">
      <protection locked="0"/>
    </xf>
    <xf numFmtId="0" fontId="6" fillId="4" borderId="0" xfId="0" applyFont="1" applyFill="1" applyAlignment="1">
      <alignment horizontal="left" vertical="center" indent="1"/>
    </xf>
    <xf numFmtId="0" fontId="7" fillId="4" borderId="0" xfId="0" applyFont="1" applyFill="1" applyAlignment="1">
      <alignment horizontal="left" vertical="center" indent="1"/>
    </xf>
    <xf numFmtId="0" fontId="9" fillId="4" borderId="0" xfId="0" applyFont="1" applyFill="1" applyAlignment="1">
      <alignment horizontal="left" vertical="center" indent="1"/>
    </xf>
    <xf numFmtId="0" fontId="10" fillId="4" borderId="0" xfId="0" applyFont="1" applyFill="1"/>
    <xf numFmtId="0" fontId="13" fillId="4" borderId="0" xfId="0" applyFont="1" applyFill="1" applyAlignment="1">
      <alignment horizontal="left" vertical="top"/>
    </xf>
    <xf numFmtId="0" fontId="15" fillId="4" borderId="0" xfId="0" applyFont="1" applyFill="1" applyAlignment="1">
      <alignment vertical="top"/>
    </xf>
    <xf numFmtId="0" fontId="18" fillId="4" borderId="0" xfId="0" applyFont="1" applyFill="1"/>
    <xf numFmtId="0" fontId="0" fillId="4" borderId="10" xfId="0" applyFill="1" applyBorder="1"/>
    <xf numFmtId="0" fontId="0" fillId="4" borderId="11" xfId="0" applyFill="1" applyBorder="1"/>
    <xf numFmtId="0" fontId="0" fillId="0" borderId="0" xfId="0" applyAlignment="1">
      <alignment horizontal="center"/>
    </xf>
    <xf numFmtId="0" fontId="0" fillId="3" borderId="0" xfId="0" applyFill="1" applyAlignment="1">
      <alignment horizontal="center"/>
    </xf>
    <xf numFmtId="0" fontId="19" fillId="0" borderId="0" xfId="0" applyFont="1"/>
    <xf numFmtId="0" fontId="19" fillId="6" borderId="0" xfId="0" applyFont="1" applyFill="1"/>
    <xf numFmtId="0" fontId="20" fillId="0" borderId="0" xfId="0" applyFont="1"/>
    <xf numFmtId="0" fontId="0" fillId="4" borderId="0" xfId="0" applyFill="1" applyAlignment="1">
      <alignment horizontal="center"/>
    </xf>
    <xf numFmtId="0" fontId="22" fillId="4" borderId="0" xfId="0" applyFont="1" applyFill="1" applyAlignment="1">
      <alignment horizontal="left" vertical="center"/>
    </xf>
    <xf numFmtId="0" fontId="14" fillId="4" borderId="0" xfId="0" applyFont="1" applyFill="1"/>
    <xf numFmtId="0" fontId="0" fillId="4" borderId="13" xfId="0" applyFill="1" applyBorder="1" applyAlignment="1">
      <alignment vertical="center"/>
    </xf>
    <xf numFmtId="0" fontId="26" fillId="10" borderId="15" xfId="0" applyFont="1" applyFill="1" applyBorder="1"/>
    <xf numFmtId="0" fontId="14" fillId="10" borderId="16" xfId="0" applyFont="1" applyFill="1" applyBorder="1" applyAlignment="1">
      <alignment horizontal="center" vertical="center"/>
    </xf>
    <xf numFmtId="0" fontId="26" fillId="10" borderId="0" xfId="0" applyFont="1" applyFill="1"/>
    <xf numFmtId="0" fontId="26" fillId="10" borderId="16" xfId="0" applyFont="1" applyFill="1" applyBorder="1"/>
    <xf numFmtId="0" fontId="0" fillId="10" borderId="16" xfId="0" applyFill="1" applyBorder="1" applyAlignment="1">
      <alignment horizontal="center"/>
    </xf>
    <xf numFmtId="0" fontId="0" fillId="10" borderId="0" xfId="0" applyFill="1"/>
    <xf numFmtId="0" fontId="0" fillId="10" borderId="1" xfId="0" applyFill="1" applyBorder="1" applyAlignment="1">
      <alignment horizontal="center"/>
    </xf>
    <xf numFmtId="0" fontId="0" fillId="10" borderId="15" xfId="0" applyFill="1" applyBorder="1"/>
    <xf numFmtId="0" fontId="0" fillId="10" borderId="1" xfId="0" applyFill="1" applyBorder="1"/>
    <xf numFmtId="0" fontId="27" fillId="10" borderId="15" xfId="0" applyFont="1" applyFill="1" applyBorder="1" applyAlignment="1">
      <alignment horizontal="center" vertical="center"/>
    </xf>
    <xf numFmtId="0" fontId="27" fillId="10" borderId="0" xfId="0" applyFont="1" applyFill="1" applyAlignment="1">
      <alignment horizontal="center" vertical="center"/>
    </xf>
    <xf numFmtId="0" fontId="14" fillId="10" borderId="1" xfId="0" applyFont="1" applyFill="1" applyBorder="1" applyAlignment="1">
      <alignment horizontal="center" vertical="center"/>
    </xf>
    <xf numFmtId="3" fontId="14" fillId="0" borderId="18" xfId="0" applyNumberFormat="1" applyFont="1" applyBorder="1" applyAlignment="1" applyProtection="1">
      <alignment horizontal="center"/>
      <protection locked="0"/>
    </xf>
    <xf numFmtId="3" fontId="14" fillId="0" borderId="19" xfId="0" applyNumberFormat="1" applyFont="1" applyBorder="1" applyAlignment="1" applyProtection="1">
      <alignment horizontal="center"/>
      <protection locked="0"/>
    </xf>
    <xf numFmtId="3" fontId="14" fillId="0" borderId="20" xfId="0" applyNumberFormat="1" applyFont="1" applyBorder="1" applyAlignment="1" applyProtection="1">
      <alignment horizontal="center"/>
      <protection locked="0"/>
    </xf>
    <xf numFmtId="0" fontId="14" fillId="0" borderId="19" xfId="0" applyFont="1" applyBorder="1" applyProtection="1">
      <protection locked="0"/>
    </xf>
    <xf numFmtId="3" fontId="0" fillId="0" borderId="20" xfId="0" applyNumberFormat="1" applyBorder="1" applyAlignment="1" applyProtection="1">
      <alignment horizontal="center"/>
      <protection locked="0"/>
    </xf>
    <xf numFmtId="0" fontId="0" fillId="0" borderId="19" xfId="0" applyBorder="1" applyProtection="1">
      <protection locked="0"/>
    </xf>
    <xf numFmtId="3" fontId="0" fillId="0" borderId="21" xfId="0" applyNumberFormat="1" applyBorder="1" applyAlignment="1" applyProtection="1">
      <alignment horizontal="center"/>
      <protection locked="0"/>
    </xf>
    <xf numFmtId="0" fontId="28" fillId="10" borderId="22" xfId="0" applyFont="1" applyFill="1" applyBorder="1" applyAlignment="1">
      <alignment horizontal="center" vertical="center"/>
    </xf>
    <xf numFmtId="3" fontId="0" fillId="0" borderId="24" xfId="0" applyNumberFormat="1" applyBorder="1" applyAlignment="1" applyProtection="1">
      <alignment horizontal="center"/>
      <protection locked="0"/>
    </xf>
    <xf numFmtId="3" fontId="0" fillId="0" borderId="25" xfId="0" applyNumberFormat="1" applyBorder="1" applyAlignment="1" applyProtection="1">
      <alignment horizontal="center"/>
      <protection locked="0"/>
    </xf>
    <xf numFmtId="3" fontId="0" fillId="0" borderId="26" xfId="0" applyNumberFormat="1" applyBorder="1" applyAlignment="1" applyProtection="1">
      <alignment horizontal="center"/>
      <protection locked="0"/>
    </xf>
    <xf numFmtId="0" fontId="0" fillId="0" borderId="25" xfId="0" applyBorder="1" applyProtection="1">
      <protection locked="0"/>
    </xf>
    <xf numFmtId="0" fontId="0" fillId="0" borderId="26" xfId="0" applyBorder="1" applyAlignment="1" applyProtection="1">
      <alignment horizontal="center"/>
      <protection locked="0"/>
    </xf>
    <xf numFmtId="3" fontId="0" fillId="0" borderId="27" xfId="0" applyNumberFormat="1" applyBorder="1" applyAlignment="1" applyProtection="1">
      <alignment horizontal="center"/>
      <protection locked="0"/>
    </xf>
    <xf numFmtId="0" fontId="27" fillId="10" borderId="28" xfId="0" applyFont="1" applyFill="1" applyBorder="1" applyAlignment="1">
      <alignment horizontal="left" indent="3"/>
    </xf>
    <xf numFmtId="0" fontId="0" fillId="10" borderId="29" xfId="0" applyFill="1" applyBorder="1" applyAlignment="1">
      <alignment horizontal="left"/>
    </xf>
    <xf numFmtId="37" fontId="0" fillId="2" borderId="30" xfId="0" applyNumberFormat="1" applyFill="1" applyBorder="1" applyAlignment="1" applyProtection="1">
      <alignment horizontal="right"/>
      <protection locked="0"/>
    </xf>
    <xf numFmtId="37" fontId="0" fillId="0" borderId="30" xfId="0" applyNumberFormat="1" applyBorder="1" applyAlignment="1" applyProtection="1">
      <alignment horizontal="right"/>
      <protection locked="0"/>
    </xf>
    <xf numFmtId="0" fontId="27" fillId="10" borderId="31" xfId="0" applyFont="1" applyFill="1" applyBorder="1" applyAlignment="1">
      <alignment horizontal="left" indent="3"/>
    </xf>
    <xf numFmtId="0" fontId="0" fillId="10" borderId="32" xfId="0" applyFill="1" applyBorder="1" applyAlignment="1">
      <alignment horizontal="left"/>
    </xf>
    <xf numFmtId="37" fontId="0" fillId="0" borderId="30" xfId="0" applyNumberFormat="1" applyBorder="1" applyAlignment="1" applyProtection="1">
      <protection locked="0"/>
    </xf>
    <xf numFmtId="0" fontId="29" fillId="0" borderId="23" xfId="0" applyFont="1" applyBorder="1" applyProtection="1">
      <protection locked="0"/>
    </xf>
    <xf numFmtId="3" fontId="29" fillId="0" borderId="24" xfId="0" applyNumberFormat="1" applyFont="1" applyBorder="1" applyAlignment="1" applyProtection="1">
      <alignment horizontal="center"/>
      <protection locked="0"/>
    </xf>
    <xf numFmtId="3" fontId="29" fillId="0" borderId="25" xfId="0" applyNumberFormat="1" applyFont="1" applyBorder="1" applyAlignment="1" applyProtection="1">
      <alignment horizontal="center"/>
      <protection locked="0"/>
    </xf>
    <xf numFmtId="3" fontId="29" fillId="0" borderId="26" xfId="0" applyNumberFormat="1" applyFont="1" applyBorder="1" applyAlignment="1" applyProtection="1">
      <alignment horizontal="center"/>
      <protection locked="0"/>
    </xf>
    <xf numFmtId="0" fontId="29" fillId="0" borderId="25" xfId="0" applyFont="1" applyBorder="1" applyProtection="1">
      <protection locked="0"/>
    </xf>
    <xf numFmtId="3" fontId="29" fillId="0" borderId="27" xfId="0" applyNumberFormat="1" applyFont="1" applyBorder="1" applyAlignment="1" applyProtection="1">
      <alignment horizontal="center"/>
      <protection locked="0"/>
    </xf>
    <xf numFmtId="0" fontId="30" fillId="9" borderId="33" xfId="0" applyFont="1" applyFill="1" applyBorder="1" applyAlignment="1">
      <alignment vertical="center"/>
    </xf>
    <xf numFmtId="0" fontId="31" fillId="9" borderId="34" xfId="0" applyFont="1" applyFill="1" applyBorder="1" applyAlignment="1">
      <alignment vertical="center"/>
    </xf>
    <xf numFmtId="3" fontId="32" fillId="10" borderId="35" xfId="0" applyNumberFormat="1" applyFont="1" applyFill="1" applyBorder="1" applyAlignment="1">
      <alignment horizontal="center" vertical="center"/>
    </xf>
    <xf numFmtId="0" fontId="29" fillId="0" borderId="36" xfId="0" applyFont="1" applyBorder="1" applyProtection="1">
      <protection locked="0"/>
    </xf>
    <xf numFmtId="3" fontId="29" fillId="0" borderId="37" xfId="0" applyNumberFormat="1" applyFont="1" applyBorder="1" applyAlignment="1" applyProtection="1">
      <alignment horizontal="center"/>
      <protection locked="0"/>
    </xf>
    <xf numFmtId="3" fontId="29" fillId="0" borderId="38" xfId="0" applyNumberFormat="1" applyFont="1" applyBorder="1" applyAlignment="1" applyProtection="1">
      <alignment horizontal="center"/>
      <protection locked="0"/>
    </xf>
    <xf numFmtId="3" fontId="29" fillId="0" borderId="39" xfId="0" applyNumberFormat="1" applyFont="1" applyBorder="1" applyAlignment="1" applyProtection="1">
      <alignment horizontal="center"/>
      <protection locked="0"/>
    </xf>
    <xf numFmtId="0" fontId="29" fillId="0" borderId="38" xfId="0" applyFont="1" applyBorder="1" applyProtection="1">
      <protection locked="0"/>
    </xf>
    <xf numFmtId="3" fontId="29" fillId="0" borderId="40" xfId="0" applyNumberFormat="1" applyFont="1" applyBorder="1" applyAlignment="1" applyProtection="1">
      <alignment horizontal="center"/>
      <protection locked="0"/>
    </xf>
    <xf numFmtId="0" fontId="27" fillId="11" borderId="41" xfId="0" applyFont="1" applyFill="1" applyBorder="1"/>
    <xf numFmtId="3" fontId="27" fillId="11" borderId="42" xfId="0" applyNumberFormat="1" applyFont="1" applyFill="1" applyBorder="1" applyAlignment="1">
      <alignment horizontal="center"/>
    </xf>
    <xf numFmtId="0" fontId="27" fillId="11" borderId="43" xfId="0" applyFont="1" applyFill="1" applyBorder="1"/>
    <xf numFmtId="3" fontId="27" fillId="11" borderId="44" xfId="0" applyNumberFormat="1" applyFont="1" applyFill="1" applyBorder="1" applyAlignment="1">
      <alignment horizontal="center"/>
    </xf>
    <xf numFmtId="0" fontId="27" fillId="5" borderId="15" xfId="0" applyFont="1" applyFill="1" applyBorder="1"/>
    <xf numFmtId="3" fontId="27" fillId="5" borderId="1" xfId="0" applyNumberFormat="1" applyFont="1" applyFill="1" applyBorder="1" applyAlignment="1">
      <alignment horizontal="center"/>
    </xf>
    <xf numFmtId="0" fontId="28" fillId="10" borderId="45" xfId="0" applyFont="1" applyFill="1" applyBorder="1" applyAlignment="1">
      <alignment horizontal="center" vertical="top"/>
    </xf>
    <xf numFmtId="0" fontId="28" fillId="10" borderId="14" xfId="0" applyFont="1" applyFill="1" applyBorder="1" applyAlignment="1">
      <alignment horizontal="center" vertical="top"/>
    </xf>
    <xf numFmtId="0" fontId="27" fillId="10" borderId="28" xfId="0" applyFont="1" applyFill="1" applyBorder="1" applyAlignment="1">
      <alignment vertical="center"/>
    </xf>
    <xf numFmtId="3" fontId="0" fillId="0" borderId="46" xfId="0" applyNumberFormat="1" applyBorder="1" applyAlignment="1" applyProtection="1">
      <alignment horizontal="center" vertical="center"/>
      <protection locked="0"/>
    </xf>
    <xf numFmtId="0" fontId="27" fillId="10" borderId="47" xfId="0" applyFont="1" applyFill="1" applyBorder="1" applyAlignment="1">
      <alignment horizontal="left" vertical="top"/>
    </xf>
    <xf numFmtId="0" fontId="0" fillId="10" borderId="48" xfId="0" applyFill="1" applyBorder="1" applyAlignment="1">
      <alignment horizontal="left" vertical="top"/>
    </xf>
    <xf numFmtId="3" fontId="14" fillId="2" borderId="49" xfId="0" applyNumberFormat="1" applyFont="1" applyFill="1" applyBorder="1" applyAlignment="1" applyProtection="1">
      <alignment horizontal="center" vertical="top"/>
      <protection locked="0"/>
    </xf>
    <xf numFmtId="3" fontId="0" fillId="2" borderId="49" xfId="0" applyNumberFormat="1" applyFill="1" applyBorder="1" applyAlignment="1" applyProtection="1">
      <alignment horizontal="center" vertical="top"/>
      <protection locked="0"/>
    </xf>
    <xf numFmtId="3" fontId="0" fillId="2" borderId="50" xfId="0" applyNumberFormat="1" applyFill="1" applyBorder="1" applyAlignment="1" applyProtection="1">
      <alignment horizontal="center" vertical="top"/>
      <protection locked="0"/>
    </xf>
    <xf numFmtId="0" fontId="0" fillId="5" borderId="0" xfId="0" applyFill="1"/>
    <xf numFmtId="0" fontId="27" fillId="10" borderId="47" xfId="0" applyFont="1" applyFill="1" applyBorder="1" applyAlignment="1">
      <alignment horizontal="left"/>
    </xf>
    <xf numFmtId="0" fontId="0" fillId="10" borderId="48" xfId="0" applyFill="1" applyBorder="1" applyAlignment="1">
      <alignment horizontal="left"/>
    </xf>
    <xf numFmtId="165" fontId="0" fillId="2" borderId="51" xfId="0" applyNumberFormat="1" applyFill="1" applyBorder="1" applyAlignment="1" applyProtection="1">
      <alignment horizontal="center"/>
      <protection locked="0"/>
    </xf>
    <xf numFmtId="0" fontId="27" fillId="10" borderId="31" xfId="0" applyFont="1" applyFill="1" applyBorder="1" applyAlignment="1">
      <alignment vertical="center"/>
    </xf>
    <xf numFmtId="3" fontId="0" fillId="0" borderId="52" xfId="0" applyNumberFormat="1" applyBorder="1" applyAlignment="1" applyProtection="1">
      <alignment horizontal="center" vertical="center"/>
      <protection locked="0"/>
    </xf>
    <xf numFmtId="3" fontId="26" fillId="7" borderId="54" xfId="0" applyNumberFormat="1" applyFont="1" applyFill="1" applyBorder="1" applyAlignment="1">
      <alignment horizontal="center" vertical="center"/>
    </xf>
    <xf numFmtId="3" fontId="27" fillId="5" borderId="55" xfId="0" applyNumberFormat="1" applyFont="1" applyFill="1" applyBorder="1" applyAlignment="1">
      <alignment horizontal="center"/>
    </xf>
    <xf numFmtId="3" fontId="27" fillId="5" borderId="10" xfId="0" applyNumberFormat="1" applyFont="1" applyFill="1" applyBorder="1" applyAlignment="1">
      <alignment horizontal="center"/>
    </xf>
    <xf numFmtId="0" fontId="27" fillId="5" borderId="10" xfId="0" applyFont="1" applyFill="1" applyBorder="1"/>
    <xf numFmtId="0" fontId="0" fillId="5" borderId="10" xfId="0" applyFill="1" applyBorder="1" applyAlignment="1">
      <alignment horizontal="center"/>
    </xf>
    <xf numFmtId="0" fontId="0" fillId="5" borderId="10" xfId="0" applyFill="1" applyBorder="1"/>
    <xf numFmtId="3" fontId="27" fillId="5" borderId="11" xfId="0" applyNumberFormat="1" applyFont="1" applyFill="1" applyBorder="1" applyAlignment="1">
      <alignment horizontal="center"/>
    </xf>
    <xf numFmtId="0" fontId="0" fillId="10" borderId="55" xfId="0" applyFill="1" applyBorder="1"/>
    <xf numFmtId="0" fontId="0" fillId="10" borderId="10" xfId="0" applyFill="1" applyBorder="1"/>
    <xf numFmtId="0" fontId="36" fillId="8" borderId="56" xfId="0" applyFont="1" applyFill="1" applyBorder="1" applyAlignment="1">
      <alignment horizontal="center"/>
    </xf>
    <xf numFmtId="0" fontId="36" fillId="8" borderId="57" xfId="0" applyFont="1" applyFill="1" applyBorder="1" applyAlignment="1">
      <alignment horizontal="center"/>
    </xf>
    <xf numFmtId="0" fontId="0" fillId="8" borderId="57" xfId="0" applyFill="1" applyBorder="1"/>
    <xf numFmtId="0" fontId="0" fillId="8" borderId="57" xfId="0" applyFill="1" applyBorder="1" applyAlignment="1">
      <alignment horizontal="center"/>
    </xf>
    <xf numFmtId="0" fontId="0" fillId="8" borderId="58" xfId="0" applyFill="1" applyBorder="1" applyAlignment="1">
      <alignment horizontal="center"/>
    </xf>
    <xf numFmtId="0" fontId="0" fillId="13" borderId="15" xfId="0" applyFill="1" applyBorder="1"/>
    <xf numFmtId="0" fontId="0" fillId="13" borderId="0" xfId="0" applyFill="1"/>
    <xf numFmtId="0" fontId="0" fillId="13" borderId="1" xfId="0" applyFill="1" applyBorder="1"/>
    <xf numFmtId="0" fontId="29" fillId="0" borderId="17" xfId="0" applyFont="1" applyBorder="1" applyProtection="1">
      <protection locked="0"/>
    </xf>
    <xf numFmtId="3" fontId="29" fillId="0" borderId="59" xfId="0" applyNumberFormat="1" applyFont="1" applyBorder="1" applyAlignment="1" applyProtection="1">
      <alignment horizontal="center"/>
      <protection locked="0"/>
    </xf>
    <xf numFmtId="3" fontId="29" fillId="0" borderId="60" xfId="0" applyNumberFormat="1" applyFont="1" applyBorder="1" applyAlignment="1" applyProtection="1">
      <alignment horizontal="center"/>
      <protection locked="0"/>
    </xf>
    <xf numFmtId="0" fontId="29" fillId="0" borderId="60" xfId="0" applyFont="1" applyBorder="1" applyProtection="1">
      <protection locked="0"/>
    </xf>
    <xf numFmtId="3" fontId="29" fillId="0" borderId="61" xfId="0" applyNumberFormat="1" applyFont="1" applyBorder="1" applyAlignment="1" applyProtection="1">
      <alignment horizontal="center"/>
      <protection locked="0"/>
    </xf>
    <xf numFmtId="3" fontId="29" fillId="0" borderId="62" xfId="0" applyNumberFormat="1" applyFont="1" applyBorder="1" applyAlignment="1" applyProtection="1">
      <alignment horizontal="center"/>
      <protection locked="0"/>
    </xf>
    <xf numFmtId="3" fontId="29" fillId="0" borderId="63" xfId="0" applyNumberFormat="1" applyFont="1" applyBorder="1" applyAlignment="1" applyProtection="1">
      <alignment horizontal="center"/>
      <protection locked="0"/>
    </xf>
    <xf numFmtId="0" fontId="29" fillId="0" borderId="63" xfId="0" applyFont="1" applyBorder="1" applyProtection="1">
      <protection locked="0"/>
    </xf>
    <xf numFmtId="3" fontId="29" fillId="0" borderId="64" xfId="0" applyNumberFormat="1" applyFont="1" applyBorder="1" applyAlignment="1" applyProtection="1">
      <alignment horizontal="center"/>
      <protection locked="0"/>
    </xf>
    <xf numFmtId="3" fontId="37" fillId="13" borderId="0" xfId="0" applyNumberFormat="1" applyFont="1" applyFill="1" applyAlignment="1">
      <alignment horizontal="left"/>
    </xf>
    <xf numFmtId="0" fontId="19" fillId="13" borderId="0" xfId="0" applyFont="1" applyFill="1"/>
    <xf numFmtId="1" fontId="32" fillId="13" borderId="0" xfId="0" applyNumberFormat="1" applyFont="1" applyFill="1" applyAlignment="1">
      <alignment horizontal="center" vertical="center"/>
    </xf>
    <xf numFmtId="1" fontId="32" fillId="13" borderId="1" xfId="0" applyNumberFormat="1" applyFont="1" applyFill="1" applyBorder="1" applyAlignment="1">
      <alignment horizontal="center" vertical="center"/>
    </xf>
    <xf numFmtId="0" fontId="38" fillId="13" borderId="0" xfId="0" applyFont="1" applyFill="1"/>
    <xf numFmtId="3" fontId="39" fillId="13" borderId="0" xfId="0" applyNumberFormat="1" applyFont="1" applyFill="1" applyAlignment="1">
      <alignment horizontal="left"/>
    </xf>
    <xf numFmtId="3" fontId="40" fillId="13" borderId="49" xfId="0" applyNumberFormat="1" applyFont="1" applyFill="1" applyBorder="1" applyAlignment="1">
      <alignment horizontal="center" vertical="center"/>
    </xf>
    <xf numFmtId="3" fontId="40" fillId="13" borderId="50" xfId="0" applyNumberFormat="1" applyFont="1" applyFill="1" applyBorder="1" applyAlignment="1">
      <alignment horizontal="center" vertical="center"/>
    </xf>
    <xf numFmtId="3" fontId="29" fillId="0" borderId="65" xfId="0" applyNumberFormat="1" applyFont="1" applyBorder="1" applyAlignment="1" applyProtection="1">
      <alignment horizontal="center"/>
      <protection locked="0"/>
    </xf>
    <xf numFmtId="3" fontId="29" fillId="0" borderId="66" xfId="0" applyNumberFormat="1" applyFont="1" applyBorder="1" applyAlignment="1" applyProtection="1">
      <alignment horizontal="center"/>
      <protection locked="0"/>
    </xf>
    <xf numFmtId="0" fontId="29" fillId="0" borderId="66" xfId="0" applyFont="1" applyBorder="1" applyProtection="1">
      <protection locked="0"/>
    </xf>
    <xf numFmtId="3" fontId="29" fillId="0" borderId="67" xfId="0" applyNumberFormat="1" applyFont="1" applyBorder="1" applyAlignment="1" applyProtection="1">
      <alignment horizontal="center"/>
      <protection locked="0"/>
    </xf>
    <xf numFmtId="0" fontId="27" fillId="11" borderId="55" xfId="0" applyFont="1" applyFill="1" applyBorder="1"/>
    <xf numFmtId="3" fontId="27" fillId="11" borderId="68" xfId="0" applyNumberFormat="1" applyFont="1" applyFill="1" applyBorder="1" applyAlignment="1">
      <alignment horizontal="center"/>
    </xf>
    <xf numFmtId="0" fontId="27" fillId="11" borderId="10" xfId="0" applyFont="1" applyFill="1" applyBorder="1"/>
    <xf numFmtId="3" fontId="27" fillId="11" borderId="11" xfId="0" applyNumberFormat="1" applyFont="1" applyFill="1" applyBorder="1" applyAlignment="1">
      <alignment horizontal="center"/>
    </xf>
    <xf numFmtId="0" fontId="0" fillId="13" borderId="55" xfId="0" applyFill="1" applyBorder="1"/>
    <xf numFmtId="0" fontId="38" fillId="13" borderId="10" xfId="0" applyFont="1" applyFill="1" applyBorder="1"/>
    <xf numFmtId="0" fontId="42" fillId="4" borderId="0" xfId="0" applyFont="1" applyFill="1" applyAlignment="1">
      <alignment horizontal="left"/>
    </xf>
    <xf numFmtId="0" fontId="43" fillId="5" borderId="69" xfId="0" applyFont="1" applyFill="1" applyBorder="1" applyAlignment="1">
      <alignment horizontal="left" vertical="center" indent="1"/>
    </xf>
    <xf numFmtId="0" fontId="44" fillId="5" borderId="70" xfId="0" applyFont="1" applyFill="1" applyBorder="1" applyAlignment="1">
      <alignment horizontal="left" indent="2"/>
    </xf>
    <xf numFmtId="0" fontId="42" fillId="5" borderId="70" xfId="0" applyFont="1" applyFill="1" applyBorder="1" applyAlignment="1">
      <alignment horizontal="left"/>
    </xf>
    <xf numFmtId="0" fontId="0" fillId="5" borderId="70" xfId="0" applyFill="1" applyBorder="1"/>
    <xf numFmtId="0" fontId="0" fillId="5" borderId="66" xfId="0" applyFill="1" applyBorder="1"/>
    <xf numFmtId="0" fontId="43" fillId="5" borderId="71" xfId="0" applyFont="1" applyFill="1" applyBorder="1" applyAlignment="1">
      <alignment horizontal="left" vertical="center" indent="1"/>
    </xf>
    <xf numFmtId="0" fontId="44" fillId="5" borderId="0" xfId="0" applyFont="1" applyFill="1" applyAlignment="1">
      <alignment horizontal="left" indent="2"/>
    </xf>
    <xf numFmtId="0" fontId="42" fillId="5" borderId="0" xfId="0" applyFont="1" applyFill="1" applyAlignment="1">
      <alignment horizontal="left" vertical="center"/>
    </xf>
    <xf numFmtId="0" fontId="0" fillId="5" borderId="72" xfId="0" applyFill="1" applyBorder="1"/>
    <xf numFmtId="0" fontId="0" fillId="5" borderId="73" xfId="0" applyFill="1" applyBorder="1"/>
    <xf numFmtId="0" fontId="0" fillId="5" borderId="74" xfId="0" applyFill="1" applyBorder="1" applyAlignment="1">
      <alignment horizontal="center"/>
    </xf>
    <xf numFmtId="0" fontId="0" fillId="5" borderId="74" xfId="0" applyFill="1" applyBorder="1"/>
    <xf numFmtId="0" fontId="0" fillId="5" borderId="60" xfId="0" applyFill="1" applyBorder="1"/>
    <xf numFmtId="0" fontId="45" fillId="3" borderId="0" xfId="0" applyFont="1" applyFill="1"/>
    <xf numFmtId="0" fontId="45" fillId="4" borderId="0" xfId="0" applyFont="1" applyFill="1"/>
    <xf numFmtId="0" fontId="45" fillId="4" borderId="1" xfId="0" applyFont="1" applyFill="1" applyBorder="1"/>
    <xf numFmtId="0" fontId="45" fillId="6" borderId="0" xfId="0" applyFont="1" applyFill="1"/>
    <xf numFmtId="0" fontId="46" fillId="0" borderId="0" xfId="0" applyFont="1"/>
    <xf numFmtId="0" fontId="45" fillId="0" borderId="0" xfId="0" applyFont="1"/>
    <xf numFmtId="0" fontId="47" fillId="4" borderId="0" xfId="0" applyFont="1" applyFill="1" applyAlignment="1">
      <alignment horizontal="left"/>
    </xf>
    <xf numFmtId="0" fontId="48" fillId="4" borderId="0" xfId="0" applyFont="1" applyFill="1" applyAlignment="1">
      <alignment horizontal="left"/>
    </xf>
    <xf numFmtId="0" fontId="0" fillId="6" borderId="0" xfId="0" applyFill="1"/>
    <xf numFmtId="0" fontId="49" fillId="0" borderId="0" xfId="0" applyFont="1"/>
    <xf numFmtId="0" fontId="49" fillId="0" borderId="0" xfId="0" applyFont="1" applyAlignment="1">
      <alignment horizontal="center"/>
    </xf>
    <xf numFmtId="0" fontId="0" fillId="0" borderId="75" xfId="0" applyBorder="1"/>
    <xf numFmtId="0" fontId="0" fillId="14" borderId="0" xfId="0" applyFill="1"/>
    <xf numFmtId="0" fontId="50" fillId="14" borderId="0" xfId="0" applyFont="1" applyFill="1"/>
    <xf numFmtId="0" fontId="50" fillId="2" borderId="0" xfId="0" applyFont="1" applyFill="1"/>
    <xf numFmtId="0" fontId="0" fillId="15" borderId="0" xfId="0" applyFill="1"/>
    <xf numFmtId="0" fontId="0" fillId="16" borderId="76" xfId="0" applyFill="1" applyBorder="1"/>
    <xf numFmtId="0" fontId="0" fillId="15" borderId="77" xfId="0" applyFill="1" applyBorder="1"/>
    <xf numFmtId="0" fontId="14" fillId="15" borderId="0" xfId="0" applyFont="1" applyFill="1"/>
    <xf numFmtId="0" fontId="0" fillId="15" borderId="0" xfId="0" applyFill="1" applyAlignment="1">
      <alignment vertical="center"/>
    </xf>
    <xf numFmtId="0" fontId="0" fillId="15" borderId="77" xfId="0" applyFill="1" applyBorder="1" applyAlignment="1">
      <alignment vertical="center"/>
    </xf>
    <xf numFmtId="0" fontId="50" fillId="14" borderId="0" xfId="0" applyFont="1" applyFill="1" applyAlignment="1">
      <alignment vertical="center"/>
    </xf>
    <xf numFmtId="0" fontId="50" fillId="2"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53" fillId="15" borderId="0" xfId="0" applyFont="1" applyFill="1"/>
    <xf numFmtId="0" fontId="36" fillId="19" borderId="81" xfId="0" applyFont="1" applyFill="1" applyBorder="1" applyAlignment="1">
      <alignment horizontal="left"/>
    </xf>
    <xf numFmtId="0" fontId="36" fillId="20" borderId="82" xfId="0" applyFont="1" applyFill="1" applyBorder="1" applyAlignment="1">
      <alignment horizontal="left"/>
    </xf>
    <xf numFmtId="0" fontId="27" fillId="20" borderId="82" xfId="0" applyFont="1" applyFill="1" applyBorder="1" applyAlignment="1">
      <alignment vertical="center"/>
    </xf>
    <xf numFmtId="0" fontId="0" fillId="15" borderId="85" xfId="0" applyFill="1" applyBorder="1"/>
    <xf numFmtId="0" fontId="54" fillId="15" borderId="0" xfId="0" applyFont="1" applyFill="1"/>
    <xf numFmtId="0" fontId="27" fillId="20" borderId="85" xfId="0" applyFont="1" applyFill="1" applyBorder="1"/>
    <xf numFmtId="0" fontId="27" fillId="20" borderId="0" xfId="0" applyFont="1" applyFill="1"/>
    <xf numFmtId="0" fontId="27" fillId="20" borderId="77" xfId="0" applyFont="1" applyFill="1" applyBorder="1"/>
    <xf numFmtId="0" fontId="14" fillId="20" borderId="0" xfId="0" applyFont="1" applyFill="1" applyAlignment="1">
      <alignment horizontal="center" vertical="top"/>
    </xf>
    <xf numFmtId="0" fontId="0" fillId="20" borderId="0" xfId="0" applyFill="1" applyAlignment="1">
      <alignment horizontal="center" vertical="top"/>
    </xf>
    <xf numFmtId="0" fontId="14" fillId="20" borderId="77" xfId="0" applyFont="1" applyFill="1" applyBorder="1" applyAlignment="1">
      <alignment horizontal="center" vertical="top"/>
    </xf>
    <xf numFmtId="0" fontId="26" fillId="18" borderId="86" xfId="0" applyFont="1" applyFill="1" applyBorder="1" applyAlignment="1">
      <alignment vertical="top"/>
    </xf>
    <xf numFmtId="0" fontId="0" fillId="18" borderId="87" xfId="0" applyFill="1" applyBorder="1"/>
    <xf numFmtId="0" fontId="54" fillId="18" borderId="87" xfId="0" applyFont="1" applyFill="1" applyBorder="1"/>
    <xf numFmtId="0" fontId="0" fillId="18" borderId="88" xfId="0" applyFill="1" applyBorder="1"/>
    <xf numFmtId="0" fontId="0" fillId="18" borderId="0" xfId="0" applyFill="1"/>
    <xf numFmtId="0" fontId="14" fillId="17" borderId="89" xfId="0" applyFont="1" applyFill="1" applyBorder="1" applyAlignment="1">
      <alignment horizontal="left" indent="1"/>
    </xf>
    <xf numFmtId="0" fontId="14" fillId="20" borderId="90" xfId="0" applyFont="1" applyFill="1" applyBorder="1" applyAlignment="1">
      <alignment horizontal="left" indent="1"/>
    </xf>
    <xf numFmtId="166" fontId="0" fillId="2" borderId="91" xfId="0" applyNumberFormat="1" applyFill="1" applyBorder="1" applyProtection="1">
      <protection locked="0"/>
    </xf>
    <xf numFmtId="3" fontId="55" fillId="21" borderId="89" xfId="0" applyNumberFormat="1" applyFont="1" applyFill="1" applyBorder="1"/>
    <xf numFmtId="0" fontId="0" fillId="20" borderId="90" xfId="0" applyFill="1" applyBorder="1" applyAlignment="1">
      <alignment horizontal="center"/>
    </xf>
    <xf numFmtId="166" fontId="0" fillId="0" borderId="91" xfId="0" applyNumberFormat="1" applyBorder="1" applyProtection="1">
      <protection locked="0"/>
    </xf>
    <xf numFmtId="3" fontId="55" fillId="21" borderId="92" xfId="0" applyNumberFormat="1" applyFont="1" applyFill="1" applyBorder="1"/>
    <xf numFmtId="0" fontId="23" fillId="18" borderId="93" xfId="0" applyFont="1" applyFill="1" applyBorder="1"/>
    <xf numFmtId="0" fontId="0" fillId="18" borderId="94" xfId="0" applyFill="1" applyBorder="1"/>
    <xf numFmtId="0" fontId="54" fillId="18" borderId="94" xfId="0" applyFont="1" applyFill="1" applyBorder="1"/>
    <xf numFmtId="0" fontId="0" fillId="18" borderId="95" xfId="0" applyFill="1" applyBorder="1"/>
    <xf numFmtId="0" fontId="36" fillId="19" borderId="81" xfId="0" applyFont="1" applyFill="1" applyBorder="1" applyAlignment="1">
      <alignment horizontal="left" vertical="center"/>
    </xf>
    <xf numFmtId="0" fontId="36" fillId="20" borderId="82" xfId="0" applyFont="1" applyFill="1" applyBorder="1" applyAlignment="1">
      <alignment horizontal="left" vertical="center"/>
    </xf>
    <xf numFmtId="0" fontId="27" fillId="23" borderId="0" xfId="0" applyFont="1" applyFill="1" applyAlignment="1">
      <alignment horizontal="center"/>
    </xf>
    <xf numFmtId="0" fontId="40" fillId="24" borderId="96" xfId="0" applyFont="1" applyFill="1" applyBorder="1" applyAlignment="1">
      <alignment horizontal="left" vertical="top"/>
    </xf>
    <xf numFmtId="0" fontId="27" fillId="23" borderId="97" xfId="0" applyFont="1" applyFill="1" applyBorder="1"/>
    <xf numFmtId="0" fontId="27" fillId="23" borderId="97" xfId="0" applyFont="1" applyFill="1" applyBorder="1" applyAlignment="1">
      <alignment horizontal="center"/>
    </xf>
    <xf numFmtId="0" fontId="57" fillId="2" borderId="98" xfId="0" applyFont="1" applyFill="1" applyBorder="1" applyAlignment="1" applyProtection="1">
      <alignment horizontal="center" vertical="top"/>
      <protection locked="0"/>
    </xf>
    <xf numFmtId="0" fontId="27" fillId="23" borderId="0" xfId="0" applyFont="1" applyFill="1"/>
    <xf numFmtId="166" fontId="0" fillId="20" borderId="0" xfId="0" applyNumberFormat="1" applyFont="1" applyFill="1" applyAlignment="1">
      <alignment horizontal="center"/>
    </xf>
    <xf numFmtId="166" fontId="14" fillId="20" borderId="0" xfId="0" applyNumberFormat="1" applyFont="1" applyFill="1" applyAlignment="1">
      <alignment horizontal="center"/>
    </xf>
    <xf numFmtId="166" fontId="0" fillId="20" borderId="0" xfId="0" applyNumberFormat="1" applyFill="1"/>
    <xf numFmtId="166" fontId="14" fillId="20" borderId="77" xfId="0" applyNumberFormat="1" applyFont="1" applyFill="1" applyBorder="1" applyAlignment="1">
      <alignment horizontal="center"/>
    </xf>
    <xf numFmtId="0" fontId="14" fillId="2" borderId="99" xfId="0" applyFont="1" applyFill="1" applyBorder="1" applyProtection="1">
      <protection locked="0"/>
    </xf>
    <xf numFmtId="0" fontId="14" fillId="20" borderId="0" xfId="0" applyFont="1" applyFill="1" applyProtection="1">
      <protection locked="0"/>
    </xf>
    <xf numFmtId="166" fontId="0" fillId="2" borderId="100" xfId="0" applyNumberFormat="1" applyFill="1" applyBorder="1" applyProtection="1">
      <protection locked="0"/>
    </xf>
    <xf numFmtId="166" fontId="0" fillId="17" borderId="81" xfId="0" applyNumberFormat="1" applyFill="1" applyBorder="1"/>
    <xf numFmtId="166" fontId="0" fillId="17" borderId="101" xfId="0" applyNumberFormat="1" applyFill="1" applyBorder="1"/>
    <xf numFmtId="0" fontId="29" fillId="20" borderId="0" xfId="0" applyFont="1" applyFill="1" applyAlignment="1">
      <alignment horizontal="left"/>
    </xf>
    <xf numFmtId="0" fontId="32" fillId="17" borderId="83" xfId="0" applyFont="1" applyFill="1" applyBorder="1" applyAlignment="1">
      <alignment horizontal="center" vertical="center"/>
    </xf>
    <xf numFmtId="0" fontId="55" fillId="17" borderId="0" xfId="0" applyFont="1" applyFill="1" applyAlignment="1">
      <alignment horizontal="center" vertical="center"/>
    </xf>
    <xf numFmtId="0" fontId="55" fillId="20" borderId="0" xfId="0" applyFont="1" applyFill="1" applyAlignment="1">
      <alignment horizontal="center" vertical="center"/>
    </xf>
    <xf numFmtId="0" fontId="27" fillId="17" borderId="0" xfId="0" applyFont="1" applyFill="1" applyAlignment="1">
      <alignment horizontal="center" vertical="center"/>
    </xf>
    <xf numFmtId="0" fontId="27" fillId="20" borderId="0" xfId="0" applyFont="1" applyFill="1" applyAlignment="1">
      <alignment horizontal="center" vertical="center"/>
    </xf>
    <xf numFmtId="0" fontId="0" fillId="23" borderId="0" xfId="0" applyFill="1"/>
    <xf numFmtId="0" fontId="14" fillId="2" borderId="100" xfId="0" applyFont="1" applyFill="1" applyBorder="1" applyProtection="1">
      <protection locked="0"/>
    </xf>
    <xf numFmtId="0" fontId="23" fillId="20" borderId="0" xfId="0" applyFont="1" applyFill="1" applyAlignment="1">
      <alignment horizontal="left"/>
    </xf>
    <xf numFmtId="0" fontId="29" fillId="20" borderId="0" xfId="0" applyFont="1" applyFill="1" applyAlignment="1">
      <alignment horizontal="center"/>
    </xf>
    <xf numFmtId="0" fontId="0" fillId="20" borderId="0" xfId="0" applyFill="1"/>
    <xf numFmtId="0" fontId="29" fillId="20" borderId="0" xfId="0" applyFont="1" applyFill="1"/>
    <xf numFmtId="0" fontId="29" fillId="20" borderId="0" xfId="0" applyFont="1" applyFill="1" applyAlignment="1">
      <alignment horizontal="center" vertical="center"/>
    </xf>
    <xf numFmtId="0" fontId="29" fillId="20" borderId="0" xfId="0" applyFont="1" applyFill="1" applyAlignment="1">
      <alignment horizontal="left" vertical="center"/>
    </xf>
    <xf numFmtId="0" fontId="29" fillId="20" borderId="0" xfId="0" applyFont="1" applyFill="1" applyAlignment="1">
      <alignment vertical="center"/>
    </xf>
    <xf numFmtId="0" fontId="29" fillId="23" borderId="0" xfId="0" applyFont="1" applyFill="1" applyAlignment="1">
      <alignment horizontal="center"/>
    </xf>
    <xf numFmtId="0" fontId="29" fillId="23" borderId="0" xfId="0" applyFont="1" applyFill="1" applyAlignment="1">
      <alignment horizontal="right"/>
    </xf>
    <xf numFmtId="0" fontId="14" fillId="2" borderId="102" xfId="0" applyFont="1" applyFill="1" applyBorder="1" applyProtection="1">
      <protection locked="0"/>
    </xf>
    <xf numFmtId="166" fontId="0" fillId="2" borderId="86" xfId="0" applyNumberFormat="1" applyFill="1" applyBorder="1" applyProtection="1">
      <protection locked="0"/>
    </xf>
    <xf numFmtId="166" fontId="0" fillId="17" borderId="103" xfId="0" applyNumberFormat="1" applyFill="1" applyBorder="1"/>
    <xf numFmtId="166" fontId="0" fillId="17" borderId="80" xfId="0" applyNumberFormat="1" applyFill="1" applyBorder="1"/>
    <xf numFmtId="0" fontId="14" fillId="2" borderId="104" xfId="0" applyFont="1" applyFill="1" applyBorder="1" applyProtection="1">
      <protection locked="0"/>
    </xf>
    <xf numFmtId="3" fontId="0" fillId="2" borderId="104" xfId="0" applyNumberFormat="1" applyFill="1" applyBorder="1" applyAlignment="1" applyProtection="1">
      <alignment horizontal="center"/>
      <protection locked="0"/>
    </xf>
    <xf numFmtId="3" fontId="0" fillId="17" borderId="0" xfId="0" applyNumberFormat="1" applyFill="1"/>
    <xf numFmtId="3" fontId="0" fillId="20" borderId="0" xfId="0" applyNumberFormat="1" applyFill="1"/>
    <xf numFmtId="3" fontId="0" fillId="25" borderId="0" xfId="0" applyNumberFormat="1" applyFill="1"/>
    <xf numFmtId="3" fontId="0" fillId="26" borderId="0" xfId="0" applyNumberFormat="1" applyFill="1"/>
    <xf numFmtId="0" fontId="27" fillId="21" borderId="105" xfId="0" applyFont="1" applyFill="1" applyBorder="1" applyAlignment="1">
      <alignment horizontal="right"/>
    </xf>
    <xf numFmtId="0" fontId="27" fillId="20" borderId="106" xfId="0" applyFont="1" applyFill="1" applyBorder="1" applyAlignment="1">
      <alignment horizontal="right"/>
    </xf>
    <xf numFmtId="166" fontId="27" fillId="21" borderId="105" xfId="0" applyNumberFormat="1" applyFont="1" applyFill="1" applyBorder="1"/>
    <xf numFmtId="3" fontId="27" fillId="21" borderId="107" xfId="0" applyNumberFormat="1" applyFont="1" applyFill="1" applyBorder="1"/>
    <xf numFmtId="166" fontId="0" fillId="20" borderId="90" xfId="0" applyNumberFormat="1" applyFill="1" applyBorder="1"/>
    <xf numFmtId="3" fontId="27" fillId="21" borderId="105" xfId="0" applyNumberFormat="1" applyFont="1" applyFill="1" applyBorder="1"/>
    <xf numFmtId="3" fontId="27" fillId="21" borderId="108" xfId="0" applyNumberFormat="1" applyFont="1" applyFill="1" applyBorder="1"/>
    <xf numFmtId="0" fontId="0" fillId="2" borderId="104" xfId="0" applyFont="1" applyFill="1" applyBorder="1" applyProtection="1">
      <protection locked="0"/>
    </xf>
    <xf numFmtId="0" fontId="0" fillId="2" borderId="109" xfId="0" applyFill="1" applyBorder="1" applyProtection="1">
      <protection locked="0"/>
    </xf>
    <xf numFmtId="3" fontId="0" fillId="2" borderId="109" xfId="0" applyNumberFormat="1" applyFill="1" applyBorder="1" applyAlignment="1" applyProtection="1">
      <alignment horizontal="center"/>
      <protection locked="0"/>
    </xf>
    <xf numFmtId="0" fontId="58" fillId="17" borderId="81" xfId="0" applyFont="1" applyFill="1" applyBorder="1" applyAlignment="1">
      <alignment horizontal="left"/>
    </xf>
    <xf numFmtId="3" fontId="27" fillId="17" borderId="98" xfId="0" applyNumberFormat="1" applyFont="1" applyFill="1" applyBorder="1" applyAlignment="1">
      <alignment horizontal="center"/>
    </xf>
    <xf numFmtId="3" fontId="38" fillId="17" borderId="0" xfId="0" applyNumberFormat="1" applyFont="1" applyFill="1" applyAlignment="1">
      <alignment horizontal="center"/>
    </xf>
    <xf numFmtId="3" fontId="27" fillId="17" borderId="0" xfId="0" applyNumberFormat="1" applyFont="1" applyFill="1" applyAlignment="1">
      <alignment horizontal="center"/>
    </xf>
    <xf numFmtId="3" fontId="0" fillId="20" borderId="0" xfId="0" applyNumberFormat="1" applyFill="1" applyAlignment="1">
      <alignment horizontal="center"/>
    </xf>
    <xf numFmtId="3" fontId="27" fillId="17" borderId="81" xfId="0" applyNumberFormat="1" applyFont="1" applyFill="1" applyBorder="1" applyAlignment="1">
      <alignment horizontal="center"/>
    </xf>
    <xf numFmtId="3" fontId="27" fillId="23" borderId="0" xfId="0" applyNumberFormat="1" applyFont="1" applyFill="1"/>
    <xf numFmtId="3" fontId="27" fillId="23" borderId="0" xfId="0" applyNumberFormat="1" applyFont="1" applyFill="1" applyAlignment="1">
      <alignment horizontal="center"/>
    </xf>
    <xf numFmtId="3" fontId="0" fillId="23" borderId="0" xfId="0" applyNumberFormat="1" applyFill="1"/>
    <xf numFmtId="166" fontId="32" fillId="17" borderId="83" xfId="0" applyNumberFormat="1" applyFont="1" applyFill="1" applyBorder="1" applyAlignment="1">
      <alignment horizontal="center" vertical="center"/>
    </xf>
    <xf numFmtId="3" fontId="40" fillId="24" borderId="96" xfId="0" applyNumberFormat="1" applyFont="1" applyFill="1" applyBorder="1" applyAlignment="1">
      <alignment horizontal="left" vertical="top"/>
    </xf>
    <xf numFmtId="3" fontId="29" fillId="2" borderId="110" xfId="0" applyNumberFormat="1" applyFont="1" applyFill="1" applyBorder="1" applyAlignment="1" applyProtection="1">
      <alignment horizontal="center" vertical="center"/>
      <protection locked="0"/>
    </xf>
    <xf numFmtId="3" fontId="38" fillId="27" borderId="0" xfId="0" applyNumberFormat="1" applyFont="1" applyFill="1" applyAlignment="1">
      <alignment horizontal="center" vertical="center"/>
    </xf>
    <xf numFmtId="3" fontId="29" fillId="23" borderId="0" xfId="0" applyNumberFormat="1" applyFont="1" applyFill="1"/>
    <xf numFmtId="3" fontId="29" fillId="20" borderId="0" xfId="0" applyNumberFormat="1" applyFont="1" applyFill="1"/>
    <xf numFmtId="3" fontId="0" fillId="2" borderId="110" xfId="0" applyNumberFormat="1" applyFill="1" applyBorder="1" applyAlignment="1" applyProtection="1">
      <alignment horizontal="center" vertical="center"/>
      <protection locked="0"/>
    </xf>
    <xf numFmtId="3" fontId="0" fillId="2" borderId="0" xfId="0" applyNumberFormat="1" applyFill="1" applyAlignment="1" applyProtection="1">
      <alignment horizontal="center" vertical="center"/>
      <protection locked="0"/>
    </xf>
    <xf numFmtId="0" fontId="24" fillId="20" borderId="0" xfId="0" applyFont="1" applyFill="1"/>
    <xf numFmtId="3" fontId="59" fillId="20" borderId="0" xfId="0" applyNumberFormat="1" applyFont="1" applyFill="1" applyAlignment="1">
      <alignment horizontal="center"/>
    </xf>
    <xf numFmtId="3" fontId="59" fillId="20" borderId="0" xfId="0" applyNumberFormat="1" applyFont="1" applyFill="1" applyAlignment="1">
      <alignment horizontal="left"/>
    </xf>
    <xf numFmtId="3" fontId="59" fillId="20" borderId="0" xfId="0" applyNumberFormat="1" applyFont="1" applyFill="1"/>
    <xf numFmtId="3" fontId="29" fillId="23" borderId="0" xfId="0" applyNumberFormat="1" applyFont="1" applyFill="1" applyAlignment="1">
      <alignment horizontal="center"/>
    </xf>
    <xf numFmtId="3" fontId="29" fillId="23" borderId="0" xfId="0" applyNumberFormat="1" applyFont="1" applyFill="1" applyAlignment="1">
      <alignment horizontal="right"/>
    </xf>
    <xf numFmtId="0" fontId="0" fillId="15" borderId="77" xfId="0" applyFill="1" applyBorder="1" applyAlignment="1">
      <alignment horizontal="right"/>
    </xf>
    <xf numFmtId="3" fontId="38" fillId="25" borderId="0" xfId="0" applyNumberFormat="1" applyFont="1" applyFill="1" applyAlignment="1">
      <alignment horizontal="center"/>
    </xf>
    <xf numFmtId="0" fontId="0" fillId="20" borderId="85" xfId="0" applyFill="1" applyBorder="1"/>
    <xf numFmtId="0" fontId="0" fillId="20" borderId="77" xfId="0" applyFill="1" applyBorder="1"/>
    <xf numFmtId="0" fontId="58" fillId="17" borderId="81" xfId="0" applyFont="1" applyFill="1" applyBorder="1" applyAlignment="1">
      <alignment horizontal="left" vertical="center"/>
    </xf>
    <xf numFmtId="0" fontId="0" fillId="20" borderId="0" xfId="0" applyFill="1" applyAlignment="1">
      <alignment horizontal="center"/>
    </xf>
    <xf numFmtId="0" fontId="27" fillId="21" borderId="103" xfId="0" applyFont="1" applyFill="1" applyBorder="1" applyAlignment="1">
      <alignment horizontal="center" vertical="center"/>
    </xf>
    <xf numFmtId="1" fontId="28" fillId="21" borderId="81" xfId="0" applyNumberFormat="1" applyFont="1" applyFill="1" applyBorder="1" applyAlignment="1">
      <alignment horizontal="center" vertical="center"/>
    </xf>
    <xf numFmtId="1" fontId="28" fillId="21" borderId="101" xfId="0" applyNumberFormat="1" applyFont="1" applyFill="1" applyBorder="1" applyAlignment="1">
      <alignment horizontal="center" vertical="center"/>
    </xf>
    <xf numFmtId="0" fontId="27" fillId="2" borderId="104" xfId="0" applyFont="1" applyFill="1" applyBorder="1" applyAlignment="1" applyProtection="1">
      <alignment horizontal="center"/>
      <protection locked="0"/>
    </xf>
    <xf numFmtId="3" fontId="14" fillId="17" borderId="81" xfId="0" applyNumberFormat="1" applyFont="1" applyFill="1" applyBorder="1" applyAlignment="1">
      <alignment horizontal="center"/>
    </xf>
    <xf numFmtId="3" fontId="14" fillId="17" borderId="101" xfId="0" applyNumberFormat="1" applyFont="1" applyFill="1" applyBorder="1" applyAlignment="1">
      <alignment horizontal="center"/>
    </xf>
    <xf numFmtId="0" fontId="60" fillId="2" borderId="0" xfId="0" applyFont="1" applyFill="1"/>
    <xf numFmtId="0" fontId="0" fillId="21" borderId="106" xfId="0" applyFill="1" applyBorder="1"/>
    <xf numFmtId="3" fontId="28" fillId="21" borderId="90" xfId="0" applyNumberFormat="1" applyFont="1" applyFill="1" applyBorder="1" applyAlignment="1">
      <alignment horizontal="center"/>
    </xf>
    <xf numFmtId="0" fontId="27" fillId="21" borderId="90" xfId="0" applyFont="1" applyFill="1" applyBorder="1" applyAlignment="1">
      <alignment horizontal="center"/>
    </xf>
    <xf numFmtId="3" fontId="27" fillId="21" borderId="90" xfId="0" applyNumberFormat="1" applyFont="1" applyFill="1" applyBorder="1" applyAlignment="1">
      <alignment horizontal="center"/>
    </xf>
    <xf numFmtId="0" fontId="0" fillId="21" borderId="90" xfId="0" applyFill="1" applyBorder="1" applyAlignment="1">
      <alignment horizontal="center"/>
    </xf>
    <xf numFmtId="0" fontId="27" fillId="21" borderId="90" xfId="0" applyFont="1" applyFill="1" applyBorder="1"/>
    <xf numFmtId="3" fontId="27" fillId="21" borderId="90" xfId="0" applyNumberFormat="1" applyFont="1" applyFill="1" applyBorder="1"/>
    <xf numFmtId="0" fontId="0" fillId="21" borderId="111" xfId="0" applyFill="1" applyBorder="1"/>
    <xf numFmtId="0" fontId="61" fillId="15" borderId="0" xfId="0" applyFont="1" applyFill="1"/>
    <xf numFmtId="3" fontId="60" fillId="2" borderId="0" xfId="0" applyNumberFormat="1" applyFont="1" applyFill="1" applyAlignment="1">
      <alignment horizontal="center"/>
    </xf>
    <xf numFmtId="0" fontId="0" fillId="18" borderId="86" xfId="0" applyFill="1" applyBorder="1"/>
    <xf numFmtId="0" fontId="62" fillId="18" borderId="87" xfId="0" applyFont="1" applyFill="1" applyBorder="1" applyAlignment="1">
      <alignment vertical="center" indent="1"/>
    </xf>
    <xf numFmtId="0" fontId="62" fillId="18" borderId="88" xfId="0" applyFont="1" applyFill="1" applyBorder="1" applyAlignment="1">
      <alignment vertical="center" indent="1"/>
    </xf>
    <xf numFmtId="0" fontId="1" fillId="2" borderId="0" xfId="0" applyFont="1" applyFill="1" applyAlignment="1">
      <alignment horizontal="right"/>
    </xf>
    <xf numFmtId="3" fontId="1" fillId="2" borderId="0" xfId="0" applyNumberFormat="1" applyFont="1" applyFill="1"/>
    <xf numFmtId="0" fontId="27" fillId="28" borderId="113" xfId="0" applyFont="1" applyFill="1" applyBorder="1" applyAlignment="1">
      <alignment horizontal="center"/>
    </xf>
    <xf numFmtId="3" fontId="27" fillId="21" borderId="89" xfId="0" applyNumberFormat="1" applyFont="1" applyFill="1" applyBorder="1" applyAlignment="1">
      <alignment horizontal="center"/>
    </xf>
    <xf numFmtId="3" fontId="27" fillId="21" borderId="92" xfId="0" applyNumberFormat="1" applyFont="1" applyFill="1" applyBorder="1" applyAlignment="1">
      <alignment horizontal="center"/>
    </xf>
    <xf numFmtId="0" fontId="64" fillId="18" borderId="86" xfId="0" applyFont="1" applyFill="1" applyBorder="1" applyAlignment="1">
      <alignment horizontal="left" vertical="center" indent="1"/>
    </xf>
    <xf numFmtId="0" fontId="64" fillId="18" borderId="87" xfId="0" applyFont="1" applyFill="1" applyBorder="1" applyAlignment="1">
      <alignment horizontal="left" vertical="center" indent="1"/>
    </xf>
    <xf numFmtId="0" fontId="65" fillId="18" borderId="87" xfId="0" applyFont="1" applyFill="1" applyBorder="1"/>
    <xf numFmtId="0" fontId="65" fillId="18" borderId="88" xfId="0" applyFont="1" applyFill="1" applyBorder="1"/>
    <xf numFmtId="0" fontId="65" fillId="15" borderId="77" xfId="0" applyFont="1" applyFill="1" applyBorder="1"/>
    <xf numFmtId="3" fontId="60" fillId="2" borderId="0" xfId="0" applyNumberFormat="1" applyFont="1" applyFill="1"/>
    <xf numFmtId="0" fontId="0" fillId="18" borderId="114" xfId="0" applyFill="1" applyBorder="1"/>
    <xf numFmtId="0" fontId="0" fillId="18" borderId="93" xfId="0" applyFill="1" applyBorder="1"/>
    <xf numFmtId="0" fontId="42" fillId="15" borderId="90" xfId="0" applyFont="1" applyFill="1" applyBorder="1"/>
    <xf numFmtId="0" fontId="0" fillId="0" borderId="90" xfId="0" applyBorder="1"/>
    <xf numFmtId="0" fontId="0" fillId="2" borderId="90" xfId="0" applyFill="1" applyBorder="1"/>
    <xf numFmtId="0" fontId="42" fillId="15" borderId="111" xfId="0" applyFont="1" applyFill="1" applyBorder="1"/>
    <xf numFmtId="0" fontId="42" fillId="2" borderId="0" xfId="0" applyFont="1" applyFill="1"/>
    <xf numFmtId="0" fontId="50" fillId="0" borderId="0" xfId="0" applyFont="1"/>
    <xf numFmtId="0" fontId="69" fillId="29" borderId="0" xfId="0" applyFont="1" applyFill="1" applyAlignment="1">
      <alignment horizontal="center" vertical="top"/>
    </xf>
    <xf numFmtId="0" fontId="70" fillId="29" borderId="0" xfId="0" applyFont="1" applyFill="1" applyAlignment="1">
      <alignment horizontal="center" vertical="top"/>
    </xf>
    <xf numFmtId="0" fontId="0" fillId="29" borderId="0" xfId="0" applyFill="1"/>
    <xf numFmtId="0" fontId="0" fillId="30" borderId="0" xfId="0" applyFill="1" applyAlignment="1">
      <alignment horizontal="center"/>
    </xf>
    <xf numFmtId="0" fontId="71" fillId="30" borderId="0" xfId="0" applyFont="1" applyFill="1" applyAlignment="1">
      <alignment horizontal="center"/>
    </xf>
    <xf numFmtId="0" fontId="69" fillId="30" borderId="0" xfId="0" applyFont="1" applyFill="1" applyAlignment="1">
      <alignment horizontal="center" vertical="top"/>
    </xf>
    <xf numFmtId="0" fontId="69" fillId="30" borderId="115" xfId="0" applyFont="1" applyFill="1" applyBorder="1" applyAlignment="1">
      <alignment horizontal="center" vertical="top"/>
    </xf>
    <xf numFmtId="0" fontId="0" fillId="30" borderId="0" xfId="0" applyFill="1"/>
    <xf numFmtId="0" fontId="69" fillId="31" borderId="117" xfId="0" applyFont="1" applyFill="1" applyBorder="1" applyAlignment="1">
      <alignment horizontal="left" vertical="center" indent="3"/>
    </xf>
    <xf numFmtId="0" fontId="69" fillId="31" borderId="118" xfId="0" applyFont="1" applyFill="1" applyBorder="1" applyAlignment="1">
      <alignment horizontal="center" vertical="top"/>
    </xf>
    <xf numFmtId="0" fontId="69" fillId="31" borderId="119" xfId="0" applyFont="1" applyFill="1" applyBorder="1" applyAlignment="1">
      <alignment horizontal="center" vertical="top"/>
    </xf>
    <xf numFmtId="0" fontId="29" fillId="31" borderId="120" xfId="0" applyFont="1" applyFill="1" applyBorder="1" applyAlignment="1">
      <alignment horizontal="left" vertical="top" indent="3"/>
    </xf>
    <xf numFmtId="0" fontId="29" fillId="31" borderId="0" xfId="0" applyFont="1" applyFill="1" applyAlignment="1">
      <alignment horizontal="center" vertical="top"/>
    </xf>
    <xf numFmtId="0" fontId="29" fillId="31" borderId="121" xfId="0" applyFont="1" applyFill="1" applyBorder="1" applyAlignment="1">
      <alignment horizontal="center" vertical="top"/>
    </xf>
    <xf numFmtId="0" fontId="57" fillId="30" borderId="0" xfId="0" applyFont="1" applyFill="1"/>
    <xf numFmtId="0" fontId="73" fillId="30" borderId="0" xfId="0" applyFont="1" applyFill="1" applyAlignment="1">
      <alignment horizontal="center"/>
    </xf>
    <xf numFmtId="0" fontId="74" fillId="2" borderId="0" xfId="0" applyFont="1" applyFill="1"/>
    <xf numFmtId="0" fontId="0" fillId="30" borderId="0" xfId="0" applyFill="1" applyAlignment="1">
      <alignment vertical="top"/>
    </xf>
    <xf numFmtId="0" fontId="73" fillId="30" borderId="0" xfId="0" applyFont="1" applyFill="1" applyAlignment="1">
      <alignment horizontal="center" vertical="top"/>
    </xf>
    <xf numFmtId="0" fontId="0" fillId="29" borderId="0" xfId="0" applyFill="1" applyAlignment="1">
      <alignment vertical="top"/>
    </xf>
    <xf numFmtId="0" fontId="0" fillId="2" borderId="0" xfId="0" applyFill="1" applyAlignment="1">
      <alignment vertical="top"/>
    </xf>
    <xf numFmtId="0" fontId="0" fillId="0" borderId="0" xfId="0" applyAlignment="1">
      <alignment vertical="top"/>
    </xf>
    <xf numFmtId="0" fontId="29" fillId="31" borderId="123" xfId="0" applyFont="1" applyFill="1" applyBorder="1" applyAlignment="1">
      <alignment horizontal="left" vertical="top" indent="3"/>
    </xf>
    <xf numFmtId="0" fontId="29" fillId="31" borderId="124" xfId="0" applyFont="1" applyFill="1" applyBorder="1"/>
    <xf numFmtId="0" fontId="29" fillId="31" borderId="124" xfId="0" applyFont="1" applyFill="1" applyBorder="1" applyAlignment="1">
      <alignment horizontal="center" vertical="top"/>
    </xf>
    <xf numFmtId="0" fontId="29" fillId="31" borderId="125" xfId="0" applyFont="1" applyFill="1" applyBorder="1" applyAlignment="1">
      <alignment horizontal="center" vertical="top"/>
    </xf>
    <xf numFmtId="0" fontId="27" fillId="34" borderId="76" xfId="0" applyFont="1" applyFill="1" applyBorder="1" applyAlignment="1">
      <alignment horizontal="center"/>
    </xf>
    <xf numFmtId="0" fontId="27" fillId="34" borderId="76" xfId="0" applyFont="1" applyFill="1" applyBorder="1"/>
    <xf numFmtId="0" fontId="27" fillId="34" borderId="128" xfId="0" applyFont="1" applyFill="1" applyBorder="1" applyAlignment="1">
      <alignment horizontal="center"/>
    </xf>
    <xf numFmtId="0" fontId="27" fillId="34" borderId="0" xfId="0" applyFont="1" applyFill="1" applyAlignment="1">
      <alignment horizontal="center"/>
    </xf>
    <xf numFmtId="0" fontId="29" fillId="34" borderId="0" xfId="0" applyFont="1" applyFill="1" applyAlignment="1">
      <alignment horizontal="center" wrapText="1"/>
    </xf>
    <xf numFmtId="0" fontId="29" fillId="34" borderId="0" xfId="0" applyFont="1" applyFill="1" applyAlignment="1">
      <alignment vertical="center"/>
    </xf>
    <xf numFmtId="0" fontId="29" fillId="34" borderId="0" xfId="0" applyFont="1" applyFill="1"/>
    <xf numFmtId="0" fontId="29" fillId="34" borderId="129" xfId="0" applyFont="1" applyFill="1" applyBorder="1" applyAlignment="1">
      <alignment vertical="center"/>
    </xf>
    <xf numFmtId="0" fontId="75" fillId="30" borderId="0" xfId="0" applyFont="1" applyFill="1" applyAlignment="1">
      <alignment horizontal="left" vertical="center" indent="1"/>
    </xf>
    <xf numFmtId="0" fontId="76" fillId="30" borderId="0" xfId="0" applyFont="1" applyFill="1" applyAlignment="1">
      <alignment horizontal="left"/>
    </xf>
    <xf numFmtId="0" fontId="14" fillId="2" borderId="130" xfId="0" applyFont="1" applyFill="1" applyBorder="1" applyProtection="1">
      <protection locked="0"/>
    </xf>
    <xf numFmtId="3" fontId="0" fillId="2" borderId="131" xfId="0" applyNumberFormat="1" applyFill="1" applyBorder="1" applyAlignment="1" applyProtection="1">
      <alignment horizontal="center"/>
      <protection locked="0"/>
    </xf>
    <xf numFmtId="0" fontId="29" fillId="34" borderId="0" xfId="0" applyFont="1" applyFill="1" applyAlignment="1">
      <alignment horizontal="center"/>
    </xf>
    <xf numFmtId="3" fontId="0" fillId="2" borderId="132" xfId="0" applyNumberFormat="1" applyFill="1" applyBorder="1" applyAlignment="1" applyProtection="1">
      <alignment horizontal="center"/>
      <protection locked="0"/>
    </xf>
    <xf numFmtId="0" fontId="42" fillId="2" borderId="133" xfId="0" applyFont="1" applyFill="1" applyBorder="1" applyAlignment="1" applyProtection="1">
      <alignment vertical="top"/>
      <protection locked="0"/>
    </xf>
    <xf numFmtId="0" fontId="42" fillId="2" borderId="134" xfId="0" applyFont="1" applyFill="1" applyBorder="1" applyAlignment="1" applyProtection="1">
      <alignment vertical="top"/>
      <protection locked="0"/>
    </xf>
    <xf numFmtId="0" fontId="42" fillId="2" borderId="135" xfId="0" applyFont="1" applyFill="1" applyBorder="1" applyAlignment="1" applyProtection="1">
      <alignment vertical="top"/>
      <protection locked="0"/>
    </xf>
    <xf numFmtId="0" fontId="0" fillId="2" borderId="130" xfId="0" applyFont="1" applyFill="1" applyBorder="1" applyProtection="1">
      <protection locked="0"/>
    </xf>
    <xf numFmtId="0" fontId="42" fillId="2" borderId="136" xfId="0" applyFont="1" applyFill="1" applyBorder="1" applyAlignment="1" applyProtection="1">
      <alignment vertical="top"/>
      <protection locked="0"/>
    </xf>
    <xf numFmtId="0" fontId="42" fillId="2" borderId="0" xfId="0" applyFont="1" applyFill="1" applyAlignment="1" applyProtection="1">
      <alignment vertical="top"/>
      <protection locked="0"/>
    </xf>
    <xf numFmtId="0" fontId="42" fillId="2" borderId="115" xfId="0" applyFont="1" applyFill="1" applyBorder="1" applyAlignment="1" applyProtection="1">
      <alignment vertical="top"/>
      <protection locked="0"/>
    </xf>
    <xf numFmtId="0" fontId="29" fillId="34" borderId="128" xfId="0" applyFont="1" applyFill="1" applyBorder="1" applyAlignment="1">
      <alignment horizontal="center"/>
    </xf>
    <xf numFmtId="0" fontId="29" fillId="34" borderId="129" xfId="0" applyFont="1" applyFill="1" applyBorder="1" applyAlignment="1">
      <alignment horizontal="center"/>
    </xf>
    <xf numFmtId="0" fontId="77" fillId="33" borderId="128" xfId="0" applyFont="1" applyFill="1" applyBorder="1" applyAlignment="1">
      <alignment horizontal="left" vertical="center" indent="3"/>
    </xf>
    <xf numFmtId="0" fontId="27" fillId="33" borderId="0" xfId="0" applyFont="1" applyFill="1" applyAlignment="1">
      <alignment horizontal="center"/>
    </xf>
    <xf numFmtId="0" fontId="0" fillId="33" borderId="0" xfId="0" applyFill="1" applyAlignment="1">
      <alignment horizontal="center"/>
    </xf>
    <xf numFmtId="0" fontId="0" fillId="34" borderId="129" xfId="0" applyFill="1" applyBorder="1" applyAlignment="1">
      <alignment horizontal="center"/>
    </xf>
    <xf numFmtId="0" fontId="0" fillId="34" borderId="128" xfId="0" applyFill="1" applyBorder="1" applyAlignment="1">
      <alignment horizontal="center"/>
    </xf>
    <xf numFmtId="0" fontId="0" fillId="34" borderId="0" xfId="0" applyFill="1" applyAlignment="1">
      <alignment horizontal="center"/>
    </xf>
    <xf numFmtId="0" fontId="0" fillId="30" borderId="0" xfId="0" applyFill="1" applyAlignment="1">
      <alignment vertical="center"/>
    </xf>
    <xf numFmtId="0" fontId="28" fillId="32" borderId="137" xfId="0" applyFont="1" applyFill="1" applyBorder="1" applyAlignment="1">
      <alignment horizontal="center" vertical="center"/>
    </xf>
    <xf numFmtId="0" fontId="27" fillId="34" borderId="138" xfId="0" applyFont="1" applyFill="1" applyBorder="1" applyAlignment="1">
      <alignment horizontal="center"/>
    </xf>
    <xf numFmtId="0" fontId="0" fillId="34" borderId="138" xfId="0" applyFill="1" applyBorder="1" applyAlignment="1">
      <alignment horizontal="center" vertical="center"/>
    </xf>
    <xf numFmtId="3" fontId="27" fillId="32" borderId="138" xfId="0" applyNumberFormat="1" applyFont="1" applyFill="1" applyBorder="1" applyAlignment="1">
      <alignment horizontal="center" vertical="center"/>
    </xf>
    <xf numFmtId="0" fontId="78" fillId="34" borderId="138" xfId="0" applyFont="1" applyFill="1" applyBorder="1" applyAlignment="1">
      <alignment horizontal="center" vertical="center"/>
    </xf>
    <xf numFmtId="0" fontId="27" fillId="34" borderId="138" xfId="0" applyFont="1" applyFill="1" applyBorder="1" applyAlignment="1">
      <alignment horizontal="center" vertical="center"/>
    </xf>
    <xf numFmtId="3" fontId="27" fillId="32" borderId="139" xfId="0" applyNumberFormat="1" applyFont="1" applyFill="1" applyBorder="1" applyAlignment="1">
      <alignment horizontal="center" vertical="center"/>
    </xf>
    <xf numFmtId="0" fontId="0" fillId="30" borderId="0" xfId="0" applyFill="1" applyAlignment="1">
      <alignment horizontal="center" vertical="center"/>
    </xf>
    <xf numFmtId="0" fontId="0" fillId="29" borderId="0" xfId="0" applyFill="1" applyAlignment="1">
      <alignment vertical="center"/>
    </xf>
    <xf numFmtId="0" fontId="27" fillId="30" borderId="0" xfId="0" applyFont="1" applyFill="1" applyAlignment="1">
      <alignment horizontal="center"/>
    </xf>
    <xf numFmtId="0" fontId="27" fillId="34" borderId="140" xfId="0" applyFont="1" applyFill="1" applyBorder="1" applyAlignment="1">
      <alignment horizontal="center"/>
    </xf>
    <xf numFmtId="0" fontId="27" fillId="34" borderId="140" xfId="0" applyFont="1" applyFill="1" applyBorder="1" applyAlignment="1">
      <alignment horizontal="right"/>
    </xf>
    <xf numFmtId="0" fontId="0" fillId="34" borderId="140" xfId="0" applyFill="1" applyBorder="1"/>
    <xf numFmtId="0" fontId="27" fillId="34" borderId="143" xfId="0" applyFont="1" applyFill="1" applyBorder="1" applyAlignment="1">
      <alignment horizontal="center"/>
    </xf>
    <xf numFmtId="0" fontId="0" fillId="34" borderId="0" xfId="0" applyFill="1"/>
    <xf numFmtId="164" fontId="0" fillId="31" borderId="144" xfId="0" applyNumberFormat="1" applyFill="1" applyBorder="1"/>
    <xf numFmtId="166" fontId="0" fillId="31" borderId="145" xfId="0" applyNumberFormat="1" applyFill="1" applyBorder="1" applyAlignment="1">
      <alignment horizontal="center"/>
    </xf>
    <xf numFmtId="166" fontId="0" fillId="31" borderId="146" xfId="0" applyNumberFormat="1" applyFill="1" applyBorder="1" applyAlignment="1">
      <alignment horizontal="center"/>
    </xf>
    <xf numFmtId="166" fontId="0" fillId="34" borderId="0" xfId="0" applyNumberFormat="1" applyFill="1" applyAlignment="1">
      <alignment horizontal="center"/>
    </xf>
    <xf numFmtId="167" fontId="29" fillId="2" borderId="147" xfId="0" applyNumberFormat="1" applyFont="1" applyFill="1" applyBorder="1" applyAlignment="1" applyProtection="1">
      <alignment horizontal="center"/>
      <protection locked="0"/>
    </xf>
    <xf numFmtId="164" fontId="0" fillId="31" borderId="148" xfId="0" applyNumberFormat="1" applyFill="1" applyBorder="1"/>
    <xf numFmtId="166" fontId="0" fillId="31" borderId="149" xfId="0" applyNumberFormat="1" applyFill="1" applyBorder="1" applyAlignment="1">
      <alignment horizontal="center"/>
    </xf>
    <xf numFmtId="166" fontId="0" fillId="31" borderId="150" xfId="0" applyNumberFormat="1" applyFill="1" applyBorder="1" applyAlignment="1">
      <alignment horizontal="center"/>
    </xf>
    <xf numFmtId="167" fontId="29" fillId="2" borderId="151" xfId="0" applyNumberFormat="1" applyFont="1" applyFill="1" applyBorder="1" applyAlignment="1" applyProtection="1">
      <alignment horizontal="center"/>
      <protection locked="0"/>
    </xf>
    <xf numFmtId="0" fontId="27" fillId="30" borderId="0" xfId="0" applyFont="1" applyFill="1"/>
    <xf numFmtId="164" fontId="0" fillId="31" borderId="152" xfId="0" applyNumberFormat="1" applyFill="1" applyBorder="1"/>
    <xf numFmtId="166" fontId="0" fillId="31" borderId="153" xfId="0" applyNumberFormat="1" applyFill="1" applyBorder="1" applyAlignment="1">
      <alignment horizontal="center"/>
    </xf>
    <xf numFmtId="166" fontId="0" fillId="31" borderId="154" xfId="0" applyNumberFormat="1" applyFill="1" applyBorder="1" applyAlignment="1">
      <alignment horizontal="center"/>
    </xf>
    <xf numFmtId="0" fontId="27" fillId="34" borderId="143" xfId="0" applyFont="1" applyFill="1" applyBorder="1"/>
    <xf numFmtId="0" fontId="27" fillId="34" borderId="0" xfId="0" applyFont="1" applyFill="1"/>
    <xf numFmtId="0" fontId="0" fillId="34" borderId="115" xfId="0" applyFill="1" applyBorder="1" applyAlignment="1">
      <alignment horizontal="center"/>
    </xf>
    <xf numFmtId="0" fontId="28" fillId="32" borderId="155" xfId="0" applyFont="1" applyFill="1" applyBorder="1" applyAlignment="1">
      <alignment horizontal="center"/>
    </xf>
    <xf numFmtId="0" fontId="27" fillId="34" borderId="156" xfId="0" applyFont="1" applyFill="1" applyBorder="1" applyAlignment="1">
      <alignment horizontal="center"/>
    </xf>
    <xf numFmtId="0" fontId="0" fillId="34" borderId="156" xfId="0" applyFill="1" applyBorder="1" applyAlignment="1">
      <alignment horizontal="center"/>
    </xf>
    <xf numFmtId="3" fontId="27" fillId="32" borderId="156" xfId="0" applyNumberFormat="1" applyFont="1" applyFill="1" applyBorder="1" applyAlignment="1">
      <alignment horizontal="center" vertical="center"/>
    </xf>
    <xf numFmtId="0" fontId="0" fillId="34" borderId="156" xfId="0" applyFill="1" applyBorder="1"/>
    <xf numFmtId="0" fontId="0" fillId="34" borderId="157" xfId="0" applyFill="1" applyBorder="1" applyAlignment="1">
      <alignment horizontal="center"/>
    </xf>
    <xf numFmtId="0" fontId="55" fillId="30" borderId="0" xfId="0" applyFont="1" applyFill="1" applyAlignment="1">
      <alignment horizontal="right"/>
    </xf>
    <xf numFmtId="0" fontId="20" fillId="30" borderId="0" xfId="0" applyFont="1" applyFill="1"/>
    <xf numFmtId="3" fontId="20" fillId="30" borderId="0" xfId="0" applyNumberFormat="1" applyFont="1" applyFill="1"/>
    <xf numFmtId="0" fontId="29" fillId="30" borderId="0" xfId="0" applyFont="1" applyFill="1"/>
    <xf numFmtId="0" fontId="20" fillId="30" borderId="0" xfId="0" applyFont="1" applyFill="1" applyAlignment="1">
      <alignment horizontal="center"/>
    </xf>
    <xf numFmtId="0" fontId="23" fillId="33" borderId="158" xfId="0" applyFont="1" applyFill="1" applyBorder="1" applyAlignment="1">
      <alignment horizontal="left" vertical="center" indent="1"/>
    </xf>
    <xf numFmtId="0" fontId="38" fillId="33" borderId="159" xfId="0" applyFont="1" applyFill="1" applyBorder="1"/>
    <xf numFmtId="0" fontId="29" fillId="33" borderId="159" xfId="0" applyFont="1" applyFill="1" applyBorder="1"/>
    <xf numFmtId="0" fontId="23" fillId="2" borderId="75" xfId="0" applyFont="1" applyFill="1" applyBorder="1" applyAlignment="1" applyProtection="1">
      <alignment horizontal="center" vertical="center"/>
      <protection locked="0"/>
    </xf>
    <xf numFmtId="0" fontId="38" fillId="30" borderId="0" xfId="0" applyFont="1" applyFill="1"/>
    <xf numFmtId="0" fontId="79" fillId="30" borderId="0" xfId="0" applyFont="1" applyFill="1"/>
    <xf numFmtId="0" fontId="71" fillId="30" borderId="0" xfId="0" applyFont="1" applyFill="1"/>
    <xf numFmtId="0" fontId="42" fillId="2" borderId="160" xfId="0" applyFont="1" applyFill="1" applyBorder="1" applyAlignment="1" applyProtection="1">
      <alignment vertical="top"/>
      <protection locked="0"/>
    </xf>
    <xf numFmtId="0" fontId="42" fillId="2" borderId="156" xfId="0" applyFont="1" applyFill="1" applyBorder="1" applyAlignment="1" applyProtection="1">
      <alignment vertical="top"/>
      <protection locked="0"/>
    </xf>
    <xf numFmtId="0" fontId="42" fillId="2" borderId="157" xfId="0" applyFont="1" applyFill="1" applyBorder="1" applyAlignment="1" applyProtection="1">
      <alignment vertical="top"/>
      <protection locked="0"/>
    </xf>
    <xf numFmtId="0" fontId="69" fillId="30" borderId="156" xfId="0" applyFont="1" applyFill="1" applyBorder="1" applyAlignment="1">
      <alignment horizontal="center" vertical="top"/>
    </xf>
    <xf numFmtId="0" fontId="70" fillId="30" borderId="156" xfId="0" applyFont="1" applyFill="1" applyBorder="1" applyAlignment="1">
      <alignment horizontal="center" vertical="top"/>
    </xf>
    <xf numFmtId="0" fontId="69" fillId="35" borderId="0" xfId="0" applyFont="1" applyFill="1" applyAlignment="1">
      <alignment horizontal="center" vertical="top"/>
    </xf>
    <xf numFmtId="0" fontId="70" fillId="35" borderId="0" xfId="0" applyFont="1" applyFill="1" applyAlignment="1">
      <alignment horizontal="center" vertical="top"/>
    </xf>
    <xf numFmtId="0" fontId="71" fillId="2" borderId="0" xfId="0" applyFont="1" applyFill="1"/>
    <xf numFmtId="0" fontId="71" fillId="0" borderId="0" xfId="0" applyFont="1"/>
    <xf numFmtId="0" fontId="80" fillId="36" borderId="161" xfId="0" applyFont="1" applyFill="1" applyBorder="1" applyAlignment="1">
      <alignment vertical="center"/>
    </xf>
    <xf numFmtId="0" fontId="54" fillId="36" borderId="162" xfId="0" applyFont="1" applyFill="1" applyBorder="1" applyAlignment="1">
      <alignment vertical="center"/>
    </xf>
    <xf numFmtId="0" fontId="1" fillId="3" borderId="0" xfId="0" applyFont="1" applyFill="1"/>
    <xf numFmtId="0" fontId="81" fillId="3" borderId="0" xfId="0" applyFont="1" applyFill="1"/>
    <xf numFmtId="0" fontId="81" fillId="2" borderId="0" xfId="0" applyFont="1" applyFill="1"/>
    <xf numFmtId="0" fontId="1" fillId="4" borderId="0" xfId="0" applyFont="1" applyFill="1"/>
    <xf numFmtId="0" fontId="81" fillId="4" borderId="0" xfId="0" applyFont="1" applyFill="1"/>
    <xf numFmtId="0" fontId="81" fillId="37" borderId="0" xfId="0" applyFont="1" applyFill="1"/>
    <xf numFmtId="0" fontId="26" fillId="4" borderId="0" xfId="0" applyFont="1" applyFill="1"/>
    <xf numFmtId="0" fontId="50" fillId="4" borderId="0" xfId="0" applyFont="1" applyFill="1"/>
    <xf numFmtId="0" fontId="26" fillId="10" borderId="56" xfId="0" applyFont="1" applyFill="1" applyBorder="1"/>
    <xf numFmtId="0" fontId="36" fillId="38" borderId="22" xfId="0" applyFont="1" applyFill="1" applyBorder="1" applyAlignment="1">
      <alignment horizontal="center" vertical="center"/>
    </xf>
    <xf numFmtId="0" fontId="28" fillId="10" borderId="57" xfId="0" applyFont="1" applyFill="1" applyBorder="1" applyAlignment="1">
      <alignment horizontal="center" vertical="center"/>
    </xf>
    <xf numFmtId="0" fontId="26" fillId="10" borderId="57" xfId="0" applyFont="1" applyFill="1" applyBorder="1"/>
    <xf numFmtId="0" fontId="82" fillId="12" borderId="163" xfId="0" applyFont="1" applyFill="1" applyBorder="1" applyAlignment="1">
      <alignment horizontal="center" vertical="center"/>
    </xf>
    <xf numFmtId="0" fontId="26" fillId="10" borderId="1" xfId="0" applyFont="1" applyFill="1" applyBorder="1"/>
    <xf numFmtId="0" fontId="83" fillId="4" borderId="0" xfId="0" applyFont="1" applyFill="1"/>
    <xf numFmtId="0" fontId="30" fillId="4" borderId="0" xfId="0" applyFont="1" applyFill="1"/>
    <xf numFmtId="0" fontId="84" fillId="10" borderId="15" xfId="0" applyFont="1" applyFill="1" applyBorder="1" applyAlignment="1">
      <alignment horizontal="left"/>
    </xf>
    <xf numFmtId="3" fontId="26" fillId="39" borderId="30" xfId="0" applyNumberFormat="1" applyFont="1" applyFill="1" applyBorder="1"/>
    <xf numFmtId="3" fontId="27" fillId="10" borderId="0" xfId="0" applyNumberFormat="1" applyFont="1" applyFill="1"/>
    <xf numFmtId="3" fontId="26" fillId="40" borderId="164" xfId="0" applyNumberFormat="1" applyFont="1" applyFill="1" applyBorder="1"/>
    <xf numFmtId="0" fontId="85" fillId="10" borderId="15" xfId="0" applyFont="1" applyFill="1" applyBorder="1" applyAlignment="1">
      <alignment horizontal="left"/>
    </xf>
    <xf numFmtId="0" fontId="26" fillId="10" borderId="0" xfId="0" applyFont="1" applyFill="1" applyAlignment="1">
      <alignment horizontal="left" indent="15"/>
    </xf>
    <xf numFmtId="0" fontId="26" fillId="10" borderId="1" xfId="0" applyFont="1" applyFill="1" applyBorder="1" applyAlignment="1">
      <alignment horizontal="left" indent="15"/>
    </xf>
    <xf numFmtId="0" fontId="86" fillId="10" borderId="15" xfId="0" applyFont="1" applyFill="1" applyBorder="1" applyAlignment="1">
      <alignment horizontal="left"/>
    </xf>
    <xf numFmtId="0" fontId="86" fillId="10" borderId="15" xfId="0" applyFont="1" applyFill="1" applyBorder="1" applyAlignment="1">
      <alignment horizontal="left" indent="15"/>
    </xf>
    <xf numFmtId="0" fontId="83" fillId="10" borderId="0" xfId="0" applyFont="1" applyFill="1" applyAlignment="1">
      <alignment horizontal="left" indent="15"/>
    </xf>
    <xf numFmtId="0" fontId="83" fillId="10" borderId="1" xfId="0" applyFont="1" applyFill="1" applyBorder="1" applyAlignment="1">
      <alignment horizontal="left" indent="15"/>
    </xf>
    <xf numFmtId="0" fontId="3" fillId="10" borderId="15" xfId="0" applyFont="1" applyFill="1" applyBorder="1" applyAlignment="1">
      <alignment horizontal="left" indent="4"/>
    </xf>
    <xf numFmtId="167" fontId="29" fillId="10" borderId="0" xfId="0" applyNumberFormat="1" applyFont="1" applyFill="1" applyAlignment="1">
      <alignment horizontal="left"/>
    </xf>
    <xf numFmtId="0" fontId="87" fillId="10" borderId="15" xfId="0" applyFont="1" applyFill="1" applyBorder="1" applyAlignment="1">
      <alignment horizontal="left" indent="13"/>
    </xf>
    <xf numFmtId="3" fontId="26" fillId="10" borderId="0" xfId="0" applyNumberFormat="1" applyFont="1" applyFill="1"/>
    <xf numFmtId="3" fontId="78" fillId="10" borderId="0" xfId="0" applyNumberFormat="1" applyFont="1" applyFill="1" applyAlignment="1">
      <alignment horizontal="left"/>
    </xf>
    <xf numFmtId="3" fontId="26" fillId="10" borderId="1" xfId="0" applyNumberFormat="1" applyFont="1" applyFill="1" applyBorder="1"/>
    <xf numFmtId="0" fontId="88" fillId="10" borderId="15" xfId="0" applyFont="1" applyFill="1" applyBorder="1"/>
    <xf numFmtId="0" fontId="54" fillId="10" borderId="0" xfId="0" applyFont="1" applyFill="1"/>
    <xf numFmtId="0" fontId="29" fillId="10" borderId="0" xfId="0" applyFont="1" applyFill="1"/>
    <xf numFmtId="0" fontId="54" fillId="10" borderId="1" xfId="0" applyFont="1" applyFill="1" applyBorder="1"/>
    <xf numFmtId="0" fontId="54" fillId="4" borderId="0" xfId="0" applyFont="1" applyFill="1"/>
    <xf numFmtId="0" fontId="3" fillId="10" borderId="15" xfId="0" applyFont="1" applyFill="1" applyBorder="1" applyAlignment="1">
      <alignment horizontal="left" indent="1"/>
    </xf>
    <xf numFmtId="0" fontId="54" fillId="10" borderId="15" xfId="0" applyFont="1" applyFill="1" applyBorder="1"/>
    <xf numFmtId="0" fontId="89" fillId="4" borderId="0" xfId="0" applyFont="1" applyFill="1"/>
    <xf numFmtId="1" fontId="26" fillId="41" borderId="8" xfId="0" applyNumberFormat="1" applyFont="1" applyFill="1" applyBorder="1"/>
    <xf numFmtId="0" fontId="14" fillId="10" borderId="0" xfId="0" applyFont="1" applyFill="1"/>
    <xf numFmtId="0" fontId="85" fillId="10" borderId="15" xfId="0" applyFont="1" applyFill="1" applyBorder="1" applyAlignment="1">
      <alignment horizontal="left" indent="13"/>
    </xf>
    <xf numFmtId="0" fontId="26" fillId="10" borderId="0" xfId="0" applyFont="1" applyFill="1" applyAlignment="1">
      <alignment horizontal="left" indent="13"/>
    </xf>
    <xf numFmtId="0" fontId="78" fillId="10" borderId="0" xfId="0" applyFont="1" applyFill="1" applyAlignment="1">
      <alignment horizontal="left" indent="13"/>
    </xf>
    <xf numFmtId="0" fontId="26" fillId="10" borderId="1" xfId="0" applyFont="1" applyFill="1" applyBorder="1" applyAlignment="1">
      <alignment horizontal="left" indent="13"/>
    </xf>
    <xf numFmtId="0" fontId="26" fillId="4" borderId="0" xfId="0" applyFont="1" applyFill="1" applyAlignment="1">
      <alignment horizontal="left" indent="13"/>
    </xf>
    <xf numFmtId="0" fontId="51" fillId="10" borderId="55" xfId="0" applyFont="1" applyFill="1" applyBorder="1" applyAlignment="1">
      <alignment horizontal="left" vertical="center" indent="1"/>
    </xf>
    <xf numFmtId="3" fontId="26" fillId="27" borderId="7" xfId="0" applyNumberFormat="1" applyFont="1" applyFill="1" applyBorder="1" applyAlignment="1">
      <alignment vertical="center"/>
    </xf>
    <xf numFmtId="167" fontId="29" fillId="10" borderId="10" xfId="0" applyNumberFormat="1" applyFont="1" applyFill="1" applyBorder="1" applyAlignment="1">
      <alignment horizontal="left" vertical="center"/>
    </xf>
    <xf numFmtId="3" fontId="26" fillId="27" borderId="3" xfId="0" applyNumberFormat="1" applyFont="1" applyFill="1" applyBorder="1" applyAlignment="1">
      <alignment vertical="center"/>
    </xf>
    <xf numFmtId="0" fontId="90" fillId="5" borderId="165" xfId="0" applyFont="1" applyFill="1" applyBorder="1" applyAlignment="1">
      <alignment horizontal="left" vertical="center" indent="4"/>
    </xf>
    <xf numFmtId="0" fontId="0" fillId="5" borderId="166" xfId="0" applyFill="1" applyBorder="1" applyAlignment="1">
      <alignment horizontal="left" indent="1"/>
    </xf>
    <xf numFmtId="0" fontId="0" fillId="5" borderId="167" xfId="0" applyFill="1" applyBorder="1" applyAlignment="1">
      <alignment horizontal="left" indent="1"/>
    </xf>
    <xf numFmtId="0" fontId="90" fillId="5" borderId="168" xfId="0" applyFont="1" applyFill="1" applyBorder="1" applyAlignment="1">
      <alignment horizontal="left" vertical="center" indent="4"/>
    </xf>
    <xf numFmtId="0" fontId="0" fillId="5" borderId="0" xfId="0" applyFill="1" applyAlignment="1">
      <alignment horizontal="left" indent="1"/>
    </xf>
    <xf numFmtId="0" fontId="0" fillId="5" borderId="169" xfId="0" applyFill="1" applyBorder="1" applyAlignment="1">
      <alignment horizontal="left" indent="1"/>
    </xf>
    <xf numFmtId="0" fontId="90" fillId="5" borderId="170" xfId="0" applyFont="1" applyFill="1" applyBorder="1" applyAlignment="1">
      <alignment horizontal="left" vertical="center" indent="4"/>
    </xf>
    <xf numFmtId="0" fontId="0" fillId="5" borderId="171" xfId="0" applyFill="1" applyBorder="1" applyAlignment="1">
      <alignment horizontal="left" indent="1"/>
    </xf>
    <xf numFmtId="0" fontId="0" fillId="5" borderId="172" xfId="0" applyFill="1" applyBorder="1" applyAlignment="1">
      <alignment horizontal="left" indent="1"/>
    </xf>
    <xf numFmtId="0" fontId="14" fillId="37" borderId="0" xfId="0" applyFont="1" applyFill="1"/>
    <xf numFmtId="0" fontId="14" fillId="2" borderId="0" xfId="0" applyFont="1" applyFill="1"/>
    <xf numFmtId="3" fontId="14" fillId="2" borderId="0" xfId="0" applyNumberFormat="1" applyFont="1" applyFill="1"/>
    <xf numFmtId="0" fontId="91" fillId="42" borderId="173" xfId="0" applyFont="1" applyFill="1" applyBorder="1" applyAlignment="1">
      <alignment horizontal="left" indent="1"/>
    </xf>
    <xf numFmtId="0" fontId="0" fillId="42" borderId="174" xfId="0" applyFill="1" applyBorder="1"/>
    <xf numFmtId="0" fontId="26" fillId="42" borderId="174" xfId="0" applyFont="1" applyFill="1" applyBorder="1"/>
    <xf numFmtId="0" fontId="1" fillId="42" borderId="174" xfId="0" applyFont="1" applyFill="1" applyBorder="1"/>
    <xf numFmtId="0" fontId="1" fillId="42" borderId="175" xfId="0" applyFont="1" applyFill="1" applyBorder="1"/>
    <xf numFmtId="3" fontId="81" fillId="2" borderId="0" xfId="0" applyNumberFormat="1" applyFont="1" applyFill="1"/>
    <xf numFmtId="0" fontId="91" fillId="42" borderId="176" xfId="0" applyFont="1" applyFill="1" applyBorder="1" applyAlignment="1">
      <alignment horizontal="left" indent="6"/>
    </xf>
    <xf numFmtId="0" fontId="0" fillId="42" borderId="0" xfId="0" applyFill="1"/>
    <xf numFmtId="0" fontId="26" fillId="42" borderId="0" xfId="0" applyFont="1" applyFill="1"/>
    <xf numFmtId="0" fontId="1" fillId="42" borderId="0" xfId="0" applyFont="1" applyFill="1"/>
    <xf numFmtId="0" fontId="1" fillId="42" borderId="177" xfId="0" applyFont="1" applyFill="1" applyBorder="1"/>
    <xf numFmtId="0" fontId="42" fillId="42" borderId="176" xfId="0" applyFont="1" applyFill="1" applyBorder="1" applyAlignment="1">
      <alignment horizontal="left" indent="10"/>
    </xf>
    <xf numFmtId="0" fontId="42" fillId="42" borderId="176" xfId="0" applyFont="1" applyFill="1" applyBorder="1" applyAlignment="1">
      <alignment horizontal="left" indent="9"/>
    </xf>
    <xf numFmtId="0" fontId="91" fillId="42" borderId="176" xfId="0" applyFont="1" applyFill="1" applyBorder="1" applyAlignment="1">
      <alignment horizontal="left" indent="9"/>
    </xf>
    <xf numFmtId="0" fontId="0" fillId="42" borderId="178" xfId="0" applyFill="1" applyBorder="1"/>
    <xf numFmtId="0" fontId="0" fillId="42" borderId="179" xfId="0" applyFill="1" applyBorder="1"/>
    <xf numFmtId="0" fontId="1" fillId="42" borderId="179" xfId="0" applyFont="1" applyFill="1" applyBorder="1"/>
    <xf numFmtId="0" fontId="1" fillId="42" borderId="180" xfId="0" applyFont="1" applyFill="1" applyBorder="1"/>
    <xf numFmtId="0" fontId="1" fillId="4" borderId="10" xfId="0" applyFont="1" applyFill="1" applyBorder="1"/>
    <xf numFmtId="0" fontId="1" fillId="37" borderId="0" xfId="0" applyFont="1" applyFill="1"/>
    <xf numFmtId="0" fontId="0" fillId="37" borderId="0" xfId="0" applyFill="1"/>
    <xf numFmtId="0" fontId="19" fillId="2" borderId="0" xfId="0" applyFont="1" applyFill="1"/>
    <xf numFmtId="0" fontId="20" fillId="2" borderId="0" xfId="0" applyFont="1" applyFill="1"/>
    <xf numFmtId="0" fontId="92" fillId="2" borderId="0" xfId="0" applyFont="1" applyFill="1"/>
    <xf numFmtId="0" fontId="60" fillId="2" borderId="0" xfId="0" applyFont="1" applyFill="1" applyAlignment="1">
      <alignment horizontal="left" indent="15"/>
    </xf>
    <xf numFmtId="1" fontId="93" fillId="2" borderId="0" xfId="0" applyNumberFormat="1" applyFont="1" applyFill="1" applyAlignment="1">
      <alignment horizontal="right"/>
    </xf>
    <xf numFmtId="0" fontId="94" fillId="2" borderId="0" xfId="0" applyFont="1" applyFill="1"/>
    <xf numFmtId="3" fontId="30" fillId="2" borderId="0" xfId="0" applyNumberFormat="1" applyFont="1" applyFill="1"/>
    <xf numFmtId="3" fontId="30" fillId="2" borderId="0" xfId="0" applyNumberFormat="1" applyFont="1" applyFill="1" applyAlignment="1">
      <alignment horizontal="right"/>
    </xf>
    <xf numFmtId="3" fontId="95" fillId="2" borderId="0" xfId="0" applyNumberFormat="1" applyFont="1" applyFill="1" applyAlignment="1">
      <alignment horizontal="left"/>
    </xf>
    <xf numFmtId="0" fontId="1" fillId="2" borderId="0" xfId="0" applyFont="1" applyFill="1" applyAlignment="1">
      <alignment horizontal="left" indent="15"/>
    </xf>
    <xf numFmtId="1" fontId="60" fillId="2" borderId="0" xfId="0" applyNumberFormat="1" applyFont="1" applyFill="1"/>
    <xf numFmtId="168" fontId="60" fillId="2" borderId="0" xfId="0" applyNumberFormat="1" applyFont="1" applyFill="1"/>
    <xf numFmtId="0" fontId="96" fillId="2" borderId="0" xfId="0" applyFont="1" applyFill="1" applyAlignment="1">
      <alignment horizontal="center"/>
    </xf>
    <xf numFmtId="3" fontId="96" fillId="2" borderId="0" xfId="0" applyNumberFormat="1" applyFont="1" applyFill="1" applyAlignment="1">
      <alignment horizontal="center"/>
    </xf>
    <xf numFmtId="3" fontId="96" fillId="2" borderId="0" xfId="0" applyNumberFormat="1" applyFont="1" applyFill="1"/>
    <xf numFmtId="0" fontId="96" fillId="2" borderId="0" xfId="0" applyFont="1" applyFill="1"/>
    <xf numFmtId="167" fontId="1" fillId="2" borderId="0" xfId="1" applyFont="1" applyFill="1" applyBorder="1" applyProtection="1"/>
    <xf numFmtId="167" fontId="96" fillId="2" borderId="0" xfId="0" applyNumberFormat="1" applyFont="1" applyFill="1"/>
    <xf numFmtId="169" fontId="1" fillId="2" borderId="0" xfId="0" applyNumberFormat="1" applyFont="1" applyFill="1"/>
    <xf numFmtId="169" fontId="92" fillId="2" borderId="0" xfId="0" applyNumberFormat="1" applyFont="1" applyFill="1"/>
    <xf numFmtId="0" fontId="69" fillId="30" borderId="181" xfId="0" applyFont="1" applyFill="1" applyBorder="1" applyAlignment="1">
      <alignment horizontal="center" vertical="top"/>
    </xf>
    <xf numFmtId="0" fontId="0" fillId="34" borderId="183" xfId="0" applyFill="1" applyBorder="1"/>
    <xf numFmtId="0" fontId="0" fillId="34" borderId="181" xfId="0" applyFill="1" applyBorder="1"/>
    <xf numFmtId="0" fontId="14" fillId="30" borderId="0" xfId="0" applyFont="1" applyFill="1"/>
    <xf numFmtId="0" fontId="14" fillId="34" borderId="183" xfId="0" applyFont="1" applyFill="1" applyBorder="1"/>
    <xf numFmtId="3" fontId="0" fillId="31" borderId="186" xfId="0" applyNumberFormat="1" applyFill="1" applyBorder="1" applyAlignment="1">
      <alignment horizontal="right" vertical="center"/>
    </xf>
    <xf numFmtId="0" fontId="0" fillId="34" borderId="0" xfId="0" applyFill="1" applyAlignment="1">
      <alignment vertical="center"/>
    </xf>
    <xf numFmtId="0" fontId="0" fillId="34" borderId="181" xfId="0" applyFill="1" applyBorder="1" applyAlignment="1">
      <alignment vertical="center"/>
    </xf>
    <xf numFmtId="0" fontId="0" fillId="30" borderId="0" xfId="0" applyFill="1" applyAlignment="1">
      <alignment horizontal="right"/>
    </xf>
    <xf numFmtId="0" fontId="98" fillId="34" borderId="183" xfId="0" applyFont="1" applyFill="1" applyBorder="1" applyAlignment="1">
      <alignment horizontal="left" vertical="center" indent="1"/>
    </xf>
    <xf numFmtId="3" fontId="0" fillId="31" borderId="187" xfId="0" applyNumberFormat="1" applyFill="1" applyBorder="1" applyAlignment="1">
      <alignment horizontal="right" vertical="center"/>
    </xf>
    <xf numFmtId="3" fontId="0" fillId="31" borderId="188" xfId="0" applyNumberFormat="1" applyFill="1" applyBorder="1" applyAlignment="1">
      <alignment horizontal="right" vertical="center"/>
    </xf>
    <xf numFmtId="3" fontId="0" fillId="34" borderId="183" xfId="0" applyNumberFormat="1" applyFill="1" applyBorder="1" applyAlignment="1">
      <alignment horizontal="right" vertical="center" indent="1"/>
    </xf>
    <xf numFmtId="3" fontId="0" fillId="34" borderId="0" xfId="0" applyNumberFormat="1" applyFill="1" applyAlignment="1">
      <alignment horizontal="right" vertical="center"/>
    </xf>
    <xf numFmtId="0" fontId="0" fillId="34" borderId="0" xfId="0" applyFill="1" applyAlignment="1">
      <alignment horizontal="right" vertical="center"/>
    </xf>
    <xf numFmtId="0" fontId="0" fillId="34" borderId="183" xfId="0" applyFill="1" applyBorder="1" applyAlignment="1">
      <alignment horizontal="right" vertical="center" indent="1"/>
    </xf>
    <xf numFmtId="0" fontId="54" fillId="34" borderId="0" xfId="0" applyFont="1" applyFill="1" applyAlignment="1">
      <alignment horizontal="right" vertical="center"/>
    </xf>
    <xf numFmtId="3" fontId="27" fillId="32" borderId="0" xfId="0" applyNumberFormat="1" applyFont="1" applyFill="1" applyAlignment="1">
      <alignment horizontal="center" vertical="center"/>
    </xf>
    <xf numFmtId="0" fontId="99" fillId="34" borderId="0" xfId="0" applyFont="1" applyFill="1" applyAlignment="1">
      <alignment horizontal="right" vertical="center"/>
    </xf>
    <xf numFmtId="3" fontId="27" fillId="32" borderId="181" xfId="0" applyNumberFormat="1" applyFont="1" applyFill="1" applyBorder="1" applyAlignment="1">
      <alignment horizontal="center" vertical="center"/>
    </xf>
    <xf numFmtId="0" fontId="53" fillId="30" borderId="0" xfId="0" applyFont="1" applyFill="1" applyAlignment="1">
      <alignment horizontal="right"/>
    </xf>
    <xf numFmtId="0" fontId="54" fillId="34" borderId="0" xfId="0" applyFont="1" applyFill="1" applyAlignment="1">
      <alignment vertical="center"/>
    </xf>
    <xf numFmtId="0" fontId="99" fillId="34" borderId="0" xfId="0" applyFont="1" applyFill="1" applyAlignment="1">
      <alignment vertical="center"/>
    </xf>
    <xf numFmtId="0" fontId="0" fillId="34" borderId="183" xfId="0" applyFill="1" applyBorder="1" applyAlignment="1">
      <alignment horizontal="right" vertical="center"/>
    </xf>
    <xf numFmtId="0" fontId="0" fillId="34" borderId="181" xfId="0" applyFill="1" applyBorder="1" applyAlignment="1">
      <alignment horizontal="right" vertical="center"/>
    </xf>
    <xf numFmtId="0" fontId="27" fillId="34" borderId="183" xfId="0" applyFont="1" applyFill="1" applyBorder="1" applyAlignment="1">
      <alignment horizontal="left" vertical="center" indent="1"/>
    </xf>
    <xf numFmtId="3" fontId="0" fillId="30" borderId="0" xfId="0" applyNumberFormat="1" applyFill="1" applyAlignment="1">
      <alignment horizontal="right"/>
    </xf>
    <xf numFmtId="0" fontId="98" fillId="34" borderId="183" xfId="0" applyFont="1" applyFill="1" applyBorder="1" applyAlignment="1">
      <alignment horizontal="left" vertical="top" indent="1"/>
    </xf>
    <xf numFmtId="3" fontId="0" fillId="31" borderId="189" xfId="0" applyNumberFormat="1" applyFill="1" applyBorder="1" applyAlignment="1">
      <alignment horizontal="right" vertical="center"/>
    </xf>
    <xf numFmtId="0" fontId="54" fillId="34" borderId="181" xfId="0" applyFont="1" applyFill="1" applyBorder="1" applyAlignment="1">
      <alignment horizontal="right" vertical="center"/>
    </xf>
    <xf numFmtId="0" fontId="99" fillId="34" borderId="0" xfId="0" applyFont="1" applyFill="1" applyAlignment="1">
      <alignment horizontal="right"/>
    </xf>
    <xf numFmtId="3" fontId="0" fillId="34" borderId="181" xfId="0" applyNumberFormat="1" applyFill="1" applyBorder="1" applyAlignment="1">
      <alignment horizontal="right" vertical="center"/>
    </xf>
    <xf numFmtId="3" fontId="54" fillId="34" borderId="0" xfId="0" applyNumberFormat="1" applyFont="1" applyFill="1" applyAlignment="1">
      <alignment horizontal="right" vertical="center"/>
    </xf>
    <xf numFmtId="3" fontId="99" fillId="34" borderId="0" xfId="0" applyNumberFormat="1" applyFont="1" applyFill="1" applyAlignment="1">
      <alignment horizontal="right" vertical="center"/>
    </xf>
    <xf numFmtId="3" fontId="53" fillId="30" borderId="0" xfId="0" applyNumberFormat="1" applyFont="1" applyFill="1" applyAlignment="1">
      <alignment horizontal="right"/>
    </xf>
    <xf numFmtId="3" fontId="0" fillId="34" borderId="183" xfId="0" applyNumberFormat="1" applyFill="1" applyBorder="1" applyAlignment="1">
      <alignment horizontal="right" vertical="center" indent="9"/>
    </xf>
    <xf numFmtId="3" fontId="0" fillId="34" borderId="0" xfId="0" applyNumberFormat="1" applyFill="1" applyAlignment="1">
      <alignment horizontal="right"/>
    </xf>
    <xf numFmtId="3" fontId="0" fillId="34" borderId="181" xfId="0" applyNumberFormat="1" applyFill="1" applyBorder="1" applyAlignment="1">
      <alignment horizontal="right"/>
    </xf>
    <xf numFmtId="3" fontId="100" fillId="34" borderId="190" xfId="0" applyNumberFormat="1" applyFont="1" applyFill="1" applyBorder="1" applyAlignment="1">
      <alignment horizontal="left" vertical="center" indent="10"/>
    </xf>
    <xf numFmtId="3" fontId="0" fillId="34" borderId="191" xfId="0" applyNumberFormat="1" applyFill="1" applyBorder="1" applyAlignment="1">
      <alignment horizontal="right" vertical="center"/>
    </xf>
    <xf numFmtId="3" fontId="101" fillId="8" borderId="191" xfId="0" applyNumberFormat="1" applyFont="1" applyFill="1" applyBorder="1" applyAlignment="1">
      <alignment horizontal="right" vertical="center"/>
    </xf>
    <xf numFmtId="3" fontId="101" fillId="8" borderId="192" xfId="0" applyNumberFormat="1" applyFont="1" applyFill="1" applyBorder="1" applyAlignment="1">
      <alignment horizontal="right" vertical="center"/>
    </xf>
    <xf numFmtId="3" fontId="54" fillId="30" borderId="0" xfId="0" applyNumberFormat="1" applyFont="1" applyFill="1" applyAlignment="1">
      <alignment horizontal="right" vertical="center"/>
    </xf>
    <xf numFmtId="0" fontId="0" fillId="34" borderId="191" xfId="0" applyFill="1" applyBorder="1" applyAlignment="1">
      <alignment horizontal="right" vertical="center"/>
    </xf>
    <xf numFmtId="3" fontId="101" fillId="19" borderId="191" xfId="0" applyNumberFormat="1" applyFont="1" applyFill="1" applyBorder="1" applyAlignment="1">
      <alignment horizontal="right" vertical="center"/>
    </xf>
    <xf numFmtId="3" fontId="101" fillId="19" borderId="192" xfId="0" applyNumberFormat="1" applyFont="1" applyFill="1" applyBorder="1" applyAlignment="1">
      <alignment horizontal="right" vertical="center"/>
    </xf>
    <xf numFmtId="0" fontId="0" fillId="30" borderId="0" xfId="0" applyFill="1" applyAlignment="1">
      <alignment horizontal="right" vertical="center"/>
    </xf>
    <xf numFmtId="0" fontId="0" fillId="30" borderId="191" xfId="0" applyFill="1" applyBorder="1"/>
    <xf numFmtId="0" fontId="69" fillId="30" borderId="191" xfId="0" applyFont="1" applyFill="1" applyBorder="1" applyAlignment="1">
      <alignment horizontal="center" vertical="top"/>
    </xf>
    <xf numFmtId="0" fontId="69" fillId="30" borderId="192" xfId="0" applyFont="1" applyFill="1" applyBorder="1" applyAlignment="1">
      <alignment horizontal="center" vertical="top"/>
    </xf>
    <xf numFmtId="3" fontId="0" fillId="29" borderId="0" xfId="0" applyNumberFormat="1" applyFill="1"/>
    <xf numFmtId="0" fontId="102" fillId="2" borderId="0" xfId="0" applyFont="1" applyFill="1"/>
    <xf numFmtId="0" fontId="0" fillId="4" borderId="1" xfId="0" applyFill="1" applyBorder="1" applyAlignment="1">
      <alignment vertical="center"/>
    </xf>
    <xf numFmtId="0" fontId="103" fillId="5" borderId="15" xfId="0" applyFont="1" applyFill="1" applyBorder="1" applyAlignment="1">
      <alignment vertical="center"/>
    </xf>
    <xf numFmtId="0" fontId="0" fillId="5" borderId="0" xfId="0" applyFill="1" applyAlignment="1">
      <alignment vertical="center"/>
    </xf>
    <xf numFmtId="0" fontId="0" fillId="5" borderId="1" xfId="0" applyFill="1" applyBorder="1"/>
    <xf numFmtId="0" fontId="14" fillId="5" borderId="0" xfId="0" applyFont="1" applyFill="1" applyAlignment="1">
      <alignment vertical="center"/>
    </xf>
    <xf numFmtId="0" fontId="35" fillId="5" borderId="0" xfId="0" applyFont="1" applyFill="1" applyAlignment="1">
      <alignment horizontal="center" vertical="center"/>
    </xf>
    <xf numFmtId="0" fontId="26" fillId="5" borderId="0" xfId="0" applyFont="1" applyFill="1" applyAlignment="1">
      <alignment horizontal="right" vertical="center"/>
    </xf>
    <xf numFmtId="0" fontId="104" fillId="5" borderId="0" xfId="0" applyFont="1" applyFill="1" applyAlignment="1">
      <alignment horizontal="center" vertical="center"/>
    </xf>
    <xf numFmtId="0" fontId="105" fillId="5" borderId="0" xfId="0" applyFont="1" applyFill="1" applyAlignment="1">
      <alignment vertical="top" indent="15"/>
    </xf>
    <xf numFmtId="0" fontId="103" fillId="5" borderId="55" xfId="0" applyFont="1" applyFill="1" applyBorder="1" applyAlignment="1">
      <alignment vertical="center"/>
    </xf>
    <xf numFmtId="0" fontId="103" fillId="5" borderId="10" xfId="0" applyFont="1" applyFill="1" applyBorder="1" applyAlignment="1">
      <alignment vertical="center"/>
    </xf>
    <xf numFmtId="0" fontId="106" fillId="5" borderId="10" xfId="0" applyFont="1" applyFill="1" applyBorder="1"/>
    <xf numFmtId="0" fontId="107" fillId="5" borderId="10" xfId="0" applyFont="1" applyFill="1" applyBorder="1" applyAlignment="1">
      <alignment horizontal="left" indent="13"/>
    </xf>
    <xf numFmtId="0" fontId="0" fillId="5" borderId="10" xfId="0" applyFill="1" applyBorder="1" applyAlignment="1">
      <alignment vertical="center"/>
    </xf>
    <xf numFmtId="0" fontId="0" fillId="5" borderId="11" xfId="0" applyFill="1" applyBorder="1"/>
    <xf numFmtId="0" fontId="106" fillId="4" borderId="0" xfId="0" applyFont="1" applyFill="1"/>
    <xf numFmtId="0" fontId="107" fillId="4" borderId="0" xfId="0" applyFont="1" applyFill="1" applyAlignment="1">
      <alignment horizontal="left" indent="13"/>
    </xf>
    <xf numFmtId="0" fontId="0" fillId="5" borderId="15" xfId="0" applyFill="1" applyBorder="1"/>
    <xf numFmtId="0" fontId="14" fillId="5" borderId="0" xfId="0" applyFont="1" applyFill="1"/>
    <xf numFmtId="0" fontId="23" fillId="5" borderId="0" xfId="0" applyFont="1" applyFill="1" applyAlignment="1">
      <alignment horizontal="center"/>
    </xf>
    <xf numFmtId="0" fontId="26" fillId="21" borderId="0" xfId="0" applyFont="1" applyFill="1" applyAlignment="1">
      <alignment horizontal="center" vertical="center"/>
    </xf>
    <xf numFmtId="0" fontId="26" fillId="5" borderId="0" xfId="0" applyFont="1" applyFill="1" applyAlignment="1">
      <alignment horizontal="center" vertical="top"/>
    </xf>
    <xf numFmtId="0" fontId="54" fillId="5" borderId="0" xfId="0" applyFont="1" applyFill="1" applyAlignment="1">
      <alignment vertical="center"/>
    </xf>
    <xf numFmtId="167" fontId="28" fillId="21" borderId="0" xfId="0" applyNumberFormat="1" applyFont="1" applyFill="1" applyAlignment="1">
      <alignment horizontal="center" vertical="center"/>
    </xf>
    <xf numFmtId="0" fontId="105" fillId="5" borderId="0" xfId="0" applyFont="1" applyFill="1"/>
    <xf numFmtId="0" fontId="105" fillId="5" borderId="0" xfId="0" applyFont="1" applyFill="1" applyAlignment="1">
      <alignment horizontal="center"/>
    </xf>
    <xf numFmtId="0" fontId="108" fillId="5" borderId="0" xfId="0" applyFont="1" applyFill="1"/>
    <xf numFmtId="0" fontId="26" fillId="21" borderId="0" xfId="0" applyFont="1" applyFill="1" applyAlignment="1">
      <alignment horizontal="left" vertical="center"/>
    </xf>
    <xf numFmtId="0" fontId="26" fillId="5" borderId="0" xfId="0" applyFont="1" applyFill="1" applyAlignment="1">
      <alignment vertical="center"/>
    </xf>
    <xf numFmtId="0" fontId="54" fillId="5" borderId="0" xfId="0" applyFont="1" applyFill="1"/>
    <xf numFmtId="170" fontId="54" fillId="5" borderId="0" xfId="0" applyNumberFormat="1" applyFont="1" applyFill="1" applyAlignment="1">
      <alignment horizontal="center"/>
    </xf>
    <xf numFmtId="0" fontId="14" fillId="5" borderId="15" xfId="0" applyFont="1" applyFill="1" applyBorder="1"/>
    <xf numFmtId="0" fontId="20" fillId="5" borderId="0" xfId="0" applyFont="1" applyFill="1"/>
    <xf numFmtId="0" fontId="14" fillId="5" borderId="1" xfId="0" applyFont="1" applyFill="1" applyBorder="1"/>
    <xf numFmtId="0" fontId="26" fillId="7" borderId="0" xfId="0" applyFont="1" applyFill="1" applyAlignment="1">
      <alignment horizontal="left" vertical="center"/>
    </xf>
    <xf numFmtId="0" fontId="26" fillId="5" borderId="0" xfId="0" applyFont="1" applyFill="1" applyAlignment="1">
      <alignment horizontal="center" vertical="center"/>
    </xf>
    <xf numFmtId="168" fontId="28" fillId="7" borderId="0" xfId="0" applyNumberFormat="1" applyFont="1" applyFill="1" applyAlignment="1">
      <alignment horizontal="center" vertical="center"/>
    </xf>
    <xf numFmtId="2" fontId="28" fillId="7" borderId="0" xfId="0" applyNumberFormat="1" applyFont="1" applyFill="1" applyAlignment="1">
      <alignment horizontal="center" vertical="center"/>
    </xf>
    <xf numFmtId="0" fontId="0" fillId="5" borderId="55" xfId="0" applyFill="1" applyBorder="1"/>
    <xf numFmtId="0" fontId="0" fillId="4" borderId="10" xfId="0" applyFill="1" applyBorder="1" applyAlignment="1">
      <alignment vertical="center"/>
    </xf>
    <xf numFmtId="0" fontId="0" fillId="4" borderId="11" xfId="0" applyFill="1" applyBorder="1"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168" fontId="60" fillId="0" borderId="0" xfId="0" applyNumberFormat="1" applyFont="1" applyAlignment="1">
      <alignment horizontal="center"/>
    </xf>
    <xf numFmtId="0" fontId="27" fillId="0" borderId="0" xfId="0" applyFont="1" applyAlignment="1">
      <alignment horizontal="right"/>
    </xf>
    <xf numFmtId="0" fontId="27" fillId="0" borderId="0" xfId="0" applyFont="1" applyAlignment="1">
      <alignment horizontal="center"/>
    </xf>
    <xf numFmtId="168" fontId="27" fillId="0" borderId="0" xfId="0" applyNumberFormat="1" applyFont="1" applyAlignment="1">
      <alignment horizontal="center"/>
    </xf>
    <xf numFmtId="0" fontId="47" fillId="4" borderId="0" xfId="0" applyFont="1" applyFill="1"/>
    <xf numFmtId="0" fontId="26" fillId="10" borderId="0" xfId="0" applyFont="1" applyFill="1" applyBorder="1"/>
    <xf numFmtId="0" fontId="0" fillId="10" borderId="0" xfId="0" applyFill="1" applyBorder="1"/>
    <xf numFmtId="0" fontId="27" fillId="10" borderId="0" xfId="0" applyFont="1" applyFill="1" applyBorder="1" applyAlignment="1">
      <alignment horizontal="center" vertical="center"/>
    </xf>
    <xf numFmtId="3" fontId="14" fillId="0" borderId="201" xfId="0" applyNumberFormat="1" applyFont="1" applyBorder="1" applyAlignment="1" applyProtection="1">
      <alignment horizontal="center"/>
      <protection locked="0"/>
    </xf>
    <xf numFmtId="3" fontId="0" fillId="0" borderId="202" xfId="0" applyNumberFormat="1" applyBorder="1" applyAlignment="1" applyProtection="1">
      <alignment horizontal="center"/>
      <protection locked="0"/>
    </xf>
    <xf numFmtId="3" fontId="29" fillId="0" borderId="202" xfId="0" applyNumberFormat="1" applyFont="1" applyBorder="1" applyAlignment="1" applyProtection="1">
      <alignment horizontal="center"/>
      <protection locked="0"/>
    </xf>
    <xf numFmtId="3" fontId="29" fillId="0" borderId="203" xfId="0" applyNumberFormat="1" applyFont="1" applyBorder="1" applyAlignment="1" applyProtection="1">
      <alignment horizontal="center"/>
      <protection locked="0"/>
    </xf>
    <xf numFmtId="3" fontId="27" fillId="5" borderId="0" xfId="0" applyNumberFormat="1" applyFont="1" applyFill="1" applyBorder="1" applyAlignment="1">
      <alignment horizontal="center"/>
    </xf>
    <xf numFmtId="0" fontId="27" fillId="5" borderId="0" xfId="0" applyFont="1" applyFill="1" applyBorder="1"/>
    <xf numFmtId="3" fontId="33" fillId="5" borderId="0" xfId="0" applyNumberFormat="1" applyFont="1" applyFill="1" applyBorder="1" applyAlignment="1">
      <alignment horizontal="left" vertical="center"/>
    </xf>
    <xf numFmtId="0" fontId="0" fillId="5" borderId="0" xfId="0" applyFill="1" applyBorder="1" applyAlignment="1">
      <alignment horizontal="center"/>
    </xf>
    <xf numFmtId="0" fontId="0" fillId="5" borderId="0" xfId="0" applyFill="1" applyBorder="1"/>
    <xf numFmtId="0" fontId="110" fillId="43" borderId="131" xfId="0" applyFont="1" applyFill="1" applyBorder="1" applyAlignment="1">
      <alignment horizontal="left" vertical="top" indent="1"/>
    </xf>
    <xf numFmtId="0" fontId="35" fillId="21" borderId="90" xfId="0" applyFont="1" applyFill="1" applyBorder="1" applyAlignment="1">
      <alignment horizontal="right" vertical="center"/>
    </xf>
    <xf numFmtId="0" fontId="14" fillId="15" borderId="0" xfId="0" applyFont="1" applyFill="1" applyBorder="1" applyAlignment="1">
      <alignment horizontal="center" vertical="top"/>
    </xf>
    <xf numFmtId="0" fontId="23" fillId="18" borderId="79" xfId="0" applyFont="1" applyFill="1" applyBorder="1" applyAlignment="1">
      <alignment horizontal="left" vertical="center" wrapText="1"/>
    </xf>
    <xf numFmtId="0" fontId="39" fillId="34" borderId="183" xfId="0" applyFont="1" applyFill="1" applyBorder="1" applyAlignment="1">
      <alignment horizontal="left" vertical="center" indent="4"/>
    </xf>
    <xf numFmtId="0" fontId="98" fillId="34" borderId="183" xfId="0" applyFont="1" applyFill="1" applyBorder="1" applyAlignment="1">
      <alignment horizontal="left" vertical="center" indent="4"/>
    </xf>
    <xf numFmtId="0" fontId="27" fillId="34" borderId="183" xfId="0" applyFont="1" applyFill="1" applyBorder="1" applyAlignment="1">
      <alignment horizontal="left" vertical="center" indent="4"/>
    </xf>
    <xf numFmtId="0" fontId="0" fillId="34" borderId="183" xfId="0" applyFill="1" applyBorder="1" applyAlignment="1">
      <alignment horizontal="left" vertical="center" indent="4"/>
    </xf>
    <xf numFmtId="0" fontId="0" fillId="20" borderId="106" xfId="0" applyFill="1" applyBorder="1" applyProtection="1">
      <protection locked="0"/>
    </xf>
    <xf numFmtId="0" fontId="0" fillId="15" borderId="90" xfId="0" applyFill="1" applyBorder="1" applyProtection="1">
      <protection locked="0"/>
    </xf>
    <xf numFmtId="0" fontId="69" fillId="30" borderId="157" xfId="0" applyFont="1" applyFill="1" applyBorder="1" applyAlignment="1" applyProtection="1">
      <alignment horizontal="center" vertical="top"/>
      <protection locked="0"/>
    </xf>
    <xf numFmtId="0" fontId="113" fillId="4" borderId="0" xfId="0" applyFont="1" applyFill="1" applyAlignment="1">
      <alignment vertical="center"/>
    </xf>
    <xf numFmtId="0" fontId="0" fillId="3" borderId="0" xfId="0" applyFill="1" applyProtection="1">
      <protection locked="0"/>
    </xf>
    <xf numFmtId="0" fontId="110" fillId="43" borderId="131" xfId="0" applyFont="1" applyFill="1" applyBorder="1" applyAlignment="1">
      <alignment horizontal="center" vertical="top"/>
    </xf>
    <xf numFmtId="0" fontId="72" fillId="29" borderId="208" xfId="0" applyFont="1" applyFill="1" applyBorder="1" applyAlignment="1">
      <alignment horizontal="center" vertical="center"/>
    </xf>
    <xf numFmtId="0" fontId="72" fillId="29" borderId="209" xfId="0" applyFont="1" applyFill="1" applyBorder="1" applyAlignment="1">
      <alignment horizontal="center" vertical="center"/>
    </xf>
    <xf numFmtId="0" fontId="2" fillId="29" borderId="207" xfId="0" applyFont="1" applyFill="1" applyBorder="1" applyAlignment="1">
      <alignment horizontal="left"/>
    </xf>
    <xf numFmtId="0" fontId="114" fillId="29" borderId="207" xfId="0" applyFont="1" applyFill="1" applyBorder="1" applyAlignment="1">
      <alignment horizontal="left"/>
    </xf>
    <xf numFmtId="0" fontId="23" fillId="18" borderId="79" xfId="0" applyFont="1" applyFill="1" applyBorder="1" applyAlignment="1">
      <alignment horizontal="left" vertical="center"/>
    </xf>
    <xf numFmtId="0" fontId="0" fillId="29" borderId="0" xfId="0" applyFill="1" applyProtection="1">
      <protection locked="0"/>
    </xf>
    <xf numFmtId="37" fontId="26" fillId="34" borderId="217" xfId="0" applyNumberFormat="1" applyFont="1" applyFill="1" applyBorder="1" applyAlignment="1">
      <alignment horizontal="center" vertical="center"/>
    </xf>
    <xf numFmtId="37" fontId="26" fillId="34" borderId="218" xfId="0" applyNumberFormat="1" applyFont="1" applyFill="1" applyBorder="1" applyAlignment="1">
      <alignment horizontal="center" vertical="center"/>
    </xf>
    <xf numFmtId="37" fontId="26" fillId="34" borderId="219" xfId="0" applyNumberFormat="1" applyFont="1" applyFill="1" applyBorder="1" applyAlignment="1">
      <alignment horizontal="center" vertical="center"/>
    </xf>
    <xf numFmtId="3" fontId="116" fillId="5" borderId="220" xfId="0" applyNumberFormat="1" applyFont="1" applyFill="1" applyBorder="1" applyAlignment="1">
      <alignment horizontal="center" vertical="center"/>
    </xf>
    <xf numFmtId="3" fontId="116" fillId="5" borderId="221" xfId="0" applyNumberFormat="1" applyFont="1" applyFill="1" applyBorder="1" applyAlignment="1">
      <alignment horizontal="center" vertical="center"/>
    </xf>
    <xf numFmtId="3" fontId="116" fillId="5" borderId="222" xfId="0" applyNumberFormat="1" applyFont="1" applyFill="1" applyBorder="1" applyAlignment="1">
      <alignment horizontal="center" vertical="center"/>
    </xf>
    <xf numFmtId="0" fontId="0" fillId="30" borderId="0" xfId="0" applyFill="1" applyAlignment="1">
      <alignment horizontal="left" vertical="top" indent="3"/>
    </xf>
    <xf numFmtId="0" fontId="111" fillId="5" borderId="8" xfId="0" applyFont="1" applyFill="1" applyBorder="1" applyAlignment="1">
      <alignment horizontal="left" vertical="center" wrapText="1" indent="4"/>
    </xf>
    <xf numFmtId="0" fontId="11" fillId="5" borderId="8" xfId="0" applyFont="1" applyFill="1" applyBorder="1" applyAlignment="1">
      <alignment horizontal="left" vertical="center" wrapText="1" indent="4"/>
    </xf>
    <xf numFmtId="0" fontId="14" fillId="2" borderId="9" xfId="0" applyFont="1" applyFill="1" applyBorder="1" applyAlignment="1" applyProtection="1">
      <alignment horizontal="left" vertical="top" indent="1"/>
      <protection locked="0"/>
    </xf>
    <xf numFmtId="0" fontId="16" fillId="4" borderId="0" xfId="0" applyFont="1" applyFill="1" applyBorder="1" applyAlignment="1">
      <alignment horizontal="left" vertical="center" indent="3"/>
    </xf>
    <xf numFmtId="0" fontId="115" fillId="4" borderId="0" xfId="0" applyFont="1" applyFill="1" applyBorder="1" applyAlignment="1">
      <alignment horizontal="left"/>
    </xf>
    <xf numFmtId="49" fontId="4" fillId="2" borderId="5" xfId="0" applyNumberFormat="1" applyFont="1" applyFill="1" applyBorder="1" applyAlignment="1" applyProtection="1">
      <alignment horizontal="left" indent="1"/>
      <protection locked="0"/>
    </xf>
    <xf numFmtId="49" fontId="4" fillId="2" borderId="6" xfId="0" applyNumberFormat="1" applyFont="1" applyFill="1" applyBorder="1" applyAlignment="1" applyProtection="1">
      <alignment horizontal="left" indent="1"/>
      <protection locked="0"/>
    </xf>
    <xf numFmtId="0" fontId="4" fillId="2" borderId="7" xfId="0" applyFont="1" applyFill="1" applyBorder="1" applyAlignment="1" applyProtection="1">
      <alignment horizontal="center" vertical="center"/>
      <protection locked="0"/>
    </xf>
    <xf numFmtId="0" fontId="8" fillId="5" borderId="8" xfId="0" applyFont="1" applyFill="1" applyBorder="1" applyAlignment="1">
      <alignment horizontal="left" vertical="center" wrapText="1" indent="4"/>
    </xf>
    <xf numFmtId="0" fontId="5" fillId="2" borderId="3" xfId="0"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left" indent="1"/>
      <protection locked="0"/>
    </xf>
    <xf numFmtId="0" fontId="2" fillId="3" borderId="2" xfId="0" applyFont="1" applyFill="1" applyBorder="1" applyAlignment="1">
      <alignment horizontal="center" vertical="center"/>
    </xf>
    <xf numFmtId="0" fontId="34" fillId="10" borderId="11" xfId="0" applyFont="1" applyFill="1" applyBorder="1" applyAlignment="1">
      <alignment horizontal="center" vertical="center"/>
    </xf>
    <xf numFmtId="0" fontId="35" fillId="7" borderId="53" xfId="0" applyFont="1" applyFill="1" applyBorder="1" applyAlignment="1">
      <alignment horizontal="left" vertical="center"/>
    </xf>
    <xf numFmtId="0" fontId="30" fillId="12" borderId="14" xfId="0" applyFont="1" applyFill="1" applyBorder="1" applyAlignment="1">
      <alignment horizontal="center" vertical="center"/>
    </xf>
    <xf numFmtId="0" fontId="41" fillId="13" borderId="10" xfId="0" applyFont="1" applyFill="1" applyBorder="1" applyAlignment="1">
      <alignment horizontal="center" vertical="center" wrapText="1"/>
    </xf>
    <xf numFmtId="0" fontId="41" fillId="13" borderId="11" xfId="0" applyFont="1" applyFill="1" applyBorder="1" applyAlignment="1">
      <alignment horizontal="center" vertical="center" wrapText="1"/>
    </xf>
    <xf numFmtId="0" fontId="23" fillId="5" borderId="12" xfId="0" applyFont="1" applyFill="1" applyBorder="1" applyAlignment="1">
      <alignment horizontal="left" vertical="center" wrapText="1" indent="2"/>
    </xf>
    <xf numFmtId="0" fontId="25" fillId="8" borderId="14" xfId="0" applyFont="1" applyFill="1" applyBorder="1" applyAlignment="1">
      <alignment horizontal="center" vertical="center"/>
    </xf>
    <xf numFmtId="0" fontId="25" fillId="9" borderId="14" xfId="0" applyFont="1" applyFill="1" applyBorder="1" applyAlignment="1">
      <alignment horizontal="center" vertical="center"/>
    </xf>
    <xf numFmtId="164" fontId="21" fillId="7" borderId="53" xfId="0" applyNumberFormat="1" applyFont="1" applyFill="1" applyBorder="1" applyAlignment="1">
      <alignment horizontal="center" vertical="center"/>
    </xf>
    <xf numFmtId="0" fontId="0" fillId="0" borderId="213" xfId="0" applyBorder="1" applyAlignment="1">
      <alignment horizontal="center" vertical="center"/>
    </xf>
    <xf numFmtId="0" fontId="0" fillId="0" borderId="54" xfId="0" applyBorder="1" applyAlignment="1">
      <alignment horizontal="center" vertical="center"/>
    </xf>
    <xf numFmtId="0" fontId="0" fillId="4" borderId="0" xfId="0" applyFont="1" applyFill="1" applyBorder="1" applyAlignment="1">
      <alignment horizontal="center" vertical="top"/>
    </xf>
    <xf numFmtId="0" fontId="63" fillId="18" borderId="112" xfId="0" applyFont="1" applyFill="1" applyBorder="1" applyAlignment="1">
      <alignment horizontal="left" vertical="center" indent="1"/>
    </xf>
    <xf numFmtId="0" fontId="62" fillId="18" borderId="112" xfId="0" applyFont="1" applyFill="1" applyBorder="1" applyAlignment="1">
      <alignment horizontal="left" vertical="center" wrapText="1" indent="1"/>
    </xf>
    <xf numFmtId="0" fontId="68" fillId="18" borderId="95" xfId="0" applyFont="1" applyFill="1" applyBorder="1" applyAlignment="1">
      <alignment horizontal="left" vertical="center" wrapText="1" indent="1"/>
    </xf>
    <xf numFmtId="3" fontId="27" fillId="21" borderId="107" xfId="0" applyNumberFormat="1" applyFont="1" applyFill="1" applyBorder="1" applyAlignment="1">
      <alignment horizontal="center"/>
    </xf>
    <xf numFmtId="0" fontId="65" fillId="18" borderId="112" xfId="0" applyFont="1" applyFill="1" applyBorder="1" applyAlignment="1">
      <alignment horizontal="left" vertical="top" indent="1"/>
    </xf>
    <xf numFmtId="0" fontId="65" fillId="18" borderId="112" xfId="0" applyFont="1" applyFill="1" applyBorder="1" applyAlignment="1">
      <alignment horizontal="left" vertical="top" wrapText="1" indent="1"/>
    </xf>
    <xf numFmtId="0" fontId="66" fillId="18" borderId="110" xfId="0" applyFont="1" applyFill="1" applyBorder="1" applyAlignment="1">
      <alignment horizontal="left" vertical="top" wrapText="1" indent="1"/>
    </xf>
    <xf numFmtId="0" fontId="27" fillId="17" borderId="96" xfId="0" applyFont="1" applyFill="1" applyBorder="1" applyAlignment="1">
      <alignment horizontal="left"/>
    </xf>
    <xf numFmtId="3" fontId="14" fillId="17" borderId="98" xfId="0" applyNumberFormat="1" applyFont="1" applyFill="1" applyBorder="1" applyAlignment="1">
      <alignment horizontal="center"/>
    </xf>
    <xf numFmtId="1" fontId="28" fillId="21" borderId="98" xfId="0" applyNumberFormat="1" applyFont="1" applyFill="1" applyBorder="1" applyAlignment="1">
      <alignment horizontal="center" vertical="center"/>
    </xf>
    <xf numFmtId="0" fontId="56" fillId="22" borderId="0" xfId="0" applyFont="1" applyFill="1" applyBorder="1" applyAlignment="1">
      <alignment horizontal="left"/>
    </xf>
    <xf numFmtId="0" fontId="28" fillId="17" borderId="83" xfId="0" applyFont="1" applyFill="1" applyBorder="1" applyAlignment="1">
      <alignment horizontal="center" vertical="center"/>
    </xf>
    <xf numFmtId="0" fontId="28" fillId="17" borderId="84" xfId="0" applyFont="1" applyFill="1" applyBorder="1" applyAlignment="1">
      <alignment horizontal="center" vertical="center"/>
    </xf>
    <xf numFmtId="0" fontId="36" fillId="19" borderId="80" xfId="0" applyFont="1" applyFill="1" applyBorder="1" applyAlignment="1">
      <alignment horizontal="center"/>
    </xf>
    <xf numFmtId="0" fontId="36" fillId="19" borderId="80" xfId="0" applyFont="1" applyFill="1" applyBorder="1" applyAlignment="1">
      <alignment horizontal="center" vertical="center" indent="4"/>
    </xf>
    <xf numFmtId="0" fontId="52" fillId="14" borderId="78" xfId="0" applyFont="1" applyFill="1" applyBorder="1" applyAlignment="1">
      <alignment horizontal="center" vertical="center"/>
    </xf>
    <xf numFmtId="0" fontId="14" fillId="15" borderId="0" xfId="0" applyFont="1" applyFill="1" applyBorder="1" applyAlignment="1">
      <alignment horizontal="center" vertical="top"/>
    </xf>
    <xf numFmtId="164" fontId="51" fillId="17" borderId="214" xfId="0" applyNumberFormat="1" applyFont="1" applyFill="1" applyBorder="1" applyAlignment="1">
      <alignment horizontal="center" vertical="center"/>
    </xf>
    <xf numFmtId="0" fontId="0" fillId="0" borderId="215" xfId="0" applyBorder="1" applyAlignment="1">
      <alignment horizontal="center" vertical="center"/>
    </xf>
    <xf numFmtId="0" fontId="0" fillId="0" borderId="216" xfId="0" applyBorder="1" applyAlignment="1">
      <alignment horizontal="center" vertical="center"/>
    </xf>
    <xf numFmtId="0" fontId="79" fillId="30" borderId="0" xfId="0" applyFont="1" applyFill="1" applyAlignment="1">
      <alignment horizontal="left" vertical="top" wrapText="1"/>
    </xf>
    <xf numFmtId="0" fontId="79" fillId="30" borderId="0" xfId="0" applyFont="1" applyFill="1" applyAlignment="1">
      <alignment horizontal="left" vertical="top"/>
    </xf>
    <xf numFmtId="0" fontId="23" fillId="33" borderId="8" xfId="0" applyFont="1" applyFill="1" applyBorder="1" applyAlignment="1">
      <alignment horizontal="left" wrapText="1" indent="1"/>
    </xf>
    <xf numFmtId="0" fontId="28" fillId="32" borderId="141" xfId="0" applyFont="1" applyFill="1" applyBorder="1" applyAlignment="1">
      <alignment horizontal="center" vertical="center"/>
    </xf>
    <xf numFmtId="0" fontId="78" fillId="32" borderId="142" xfId="0" applyFont="1" applyFill="1" applyBorder="1" applyAlignment="1">
      <alignment horizontal="center" vertical="center" wrapText="1"/>
    </xf>
    <xf numFmtId="0" fontId="72" fillId="29" borderId="116" xfId="0" applyFont="1" applyFill="1" applyBorder="1" applyAlignment="1">
      <alignment vertical="center"/>
    </xf>
    <xf numFmtId="164" fontId="3" fillId="32" borderId="122" xfId="0" applyNumberFormat="1" applyFont="1" applyFill="1" applyBorder="1" applyAlignment="1">
      <alignment horizontal="center" vertical="center"/>
    </xf>
    <xf numFmtId="0" fontId="112" fillId="33" borderId="133" xfId="0" applyFont="1" applyFill="1" applyBorder="1" applyAlignment="1">
      <alignment horizontal="left" vertical="top" wrapText="1" indent="1"/>
    </xf>
    <xf numFmtId="0" fontId="112" fillId="33" borderId="134" xfId="0" applyFont="1" applyFill="1" applyBorder="1" applyAlignment="1">
      <alignment horizontal="left" vertical="top" wrapText="1" indent="1"/>
    </xf>
    <xf numFmtId="0" fontId="112" fillId="33" borderId="223" xfId="0" applyFont="1" applyFill="1" applyBorder="1" applyAlignment="1">
      <alignment horizontal="left" vertical="top" wrapText="1" indent="1"/>
    </xf>
    <xf numFmtId="0" fontId="112" fillId="33" borderId="136" xfId="0" applyFont="1" applyFill="1" applyBorder="1" applyAlignment="1">
      <alignment horizontal="left" vertical="top" wrapText="1" indent="1"/>
    </xf>
    <xf numFmtId="0" fontId="112" fillId="33" borderId="0" xfId="0" applyFont="1" applyFill="1" applyBorder="1" applyAlignment="1">
      <alignment horizontal="left" vertical="top" wrapText="1" indent="1"/>
    </xf>
    <xf numFmtId="0" fontId="112" fillId="33" borderId="224" xfId="0" applyFont="1" applyFill="1" applyBorder="1" applyAlignment="1">
      <alignment horizontal="left" vertical="top" wrapText="1" indent="1"/>
    </xf>
    <xf numFmtId="0" fontId="112" fillId="33" borderId="225" xfId="0" applyFont="1" applyFill="1" applyBorder="1" applyAlignment="1">
      <alignment horizontal="left" vertical="top" wrapText="1" indent="1"/>
    </xf>
    <xf numFmtId="0" fontId="112" fillId="33" borderId="226" xfId="0" applyFont="1" applyFill="1" applyBorder="1" applyAlignment="1">
      <alignment horizontal="left" vertical="top" wrapText="1" indent="1"/>
    </xf>
    <xf numFmtId="0" fontId="112" fillId="33" borderId="227" xfId="0" applyFont="1" applyFill="1" applyBorder="1" applyAlignment="1">
      <alignment horizontal="left" vertical="top" wrapText="1" indent="1"/>
    </xf>
    <xf numFmtId="0" fontId="28" fillId="32" borderId="126" xfId="0" applyFont="1" applyFill="1" applyBorder="1" applyAlignment="1">
      <alignment horizontal="center" vertical="center"/>
    </xf>
    <xf numFmtId="0" fontId="28" fillId="32" borderId="127" xfId="0" applyFont="1" applyFill="1" applyBorder="1" applyAlignment="1">
      <alignment horizontal="center" vertical="center"/>
    </xf>
    <xf numFmtId="164" fontId="3" fillId="32" borderId="204" xfId="0" applyNumberFormat="1" applyFont="1" applyFill="1" applyBorder="1" applyAlignment="1">
      <alignment horizontal="center" vertical="center"/>
    </xf>
    <xf numFmtId="0" fontId="0" fillId="0" borderId="205" xfId="0" applyBorder="1" applyAlignment="1">
      <alignment horizontal="center" vertical="center"/>
    </xf>
    <xf numFmtId="0" fontId="0" fillId="0" borderId="206" xfId="0" applyBorder="1" applyAlignment="1">
      <alignment horizontal="center" vertical="center"/>
    </xf>
    <xf numFmtId="0" fontId="14" fillId="31" borderId="193" xfId="0" applyFont="1" applyFill="1" applyBorder="1" applyAlignment="1">
      <alignment horizontal="left" vertical="center" wrapText="1" indent="2"/>
    </xf>
    <xf numFmtId="0" fontId="14" fillId="31" borderId="194" xfId="0" applyFont="1" applyFill="1" applyBorder="1" applyAlignment="1">
      <alignment horizontal="left" vertical="center" indent="2"/>
    </xf>
    <xf numFmtId="0" fontId="14" fillId="31" borderId="195" xfId="0" applyFont="1" applyFill="1" applyBorder="1" applyAlignment="1">
      <alignment horizontal="left" vertical="center" indent="2"/>
    </xf>
    <xf numFmtId="0" fontId="14" fillId="31" borderId="196" xfId="0" applyFont="1" applyFill="1" applyBorder="1" applyAlignment="1">
      <alignment horizontal="left" vertical="center" indent="2"/>
    </xf>
    <xf numFmtId="0" fontId="14" fillId="31" borderId="0" xfId="0" applyFont="1" applyFill="1" applyBorder="1" applyAlignment="1">
      <alignment horizontal="left" vertical="center" indent="2"/>
    </xf>
    <xf numFmtId="0" fontId="14" fillId="31" borderId="197" xfId="0" applyFont="1" applyFill="1" applyBorder="1" applyAlignment="1">
      <alignment horizontal="left" vertical="center" indent="2"/>
    </xf>
    <xf numFmtId="0" fontId="14" fillId="31" borderId="198" xfId="0" applyFont="1" applyFill="1" applyBorder="1" applyAlignment="1">
      <alignment horizontal="left" vertical="center" indent="2"/>
    </xf>
    <xf numFmtId="0" fontId="14" fillId="31" borderId="199" xfId="0" applyFont="1" applyFill="1" applyBorder="1" applyAlignment="1">
      <alignment horizontal="left" vertical="center" indent="2"/>
    </xf>
    <xf numFmtId="0" fontId="14" fillId="31" borderId="200" xfId="0" applyFont="1" applyFill="1" applyBorder="1" applyAlignment="1">
      <alignment horizontal="left" vertical="center" indent="2"/>
    </xf>
    <xf numFmtId="0" fontId="97" fillId="8" borderId="182" xfId="0" applyFont="1" applyFill="1" applyBorder="1" applyAlignment="1">
      <alignment horizontal="center" vertical="center"/>
    </xf>
    <xf numFmtId="0" fontId="97" fillId="19" borderId="182" xfId="0" applyFont="1" applyFill="1" applyBorder="1" applyAlignment="1">
      <alignment horizontal="center" vertical="center"/>
    </xf>
    <xf numFmtId="0" fontId="3" fillId="3" borderId="184" xfId="0" applyFont="1" applyFill="1" applyBorder="1" applyAlignment="1">
      <alignment horizontal="center" vertical="center"/>
    </xf>
    <xf numFmtId="0" fontId="3" fillId="3" borderId="185" xfId="0" applyFont="1" applyFill="1" applyBorder="1" applyAlignment="1">
      <alignment horizontal="center" vertical="center"/>
    </xf>
    <xf numFmtId="0" fontId="3" fillId="34" borderId="190" xfId="0" applyFont="1" applyFill="1" applyBorder="1" applyAlignment="1">
      <alignment horizontal="left" vertical="center"/>
    </xf>
    <xf numFmtId="0" fontId="3" fillId="34" borderId="191" xfId="0" applyFont="1" applyFill="1" applyBorder="1" applyAlignment="1">
      <alignment horizontal="left" vertical="center"/>
    </xf>
    <xf numFmtId="0" fontId="105" fillId="5" borderId="0" xfId="0" applyFont="1" applyFill="1" applyBorder="1" applyAlignment="1">
      <alignment horizontal="left" vertical="top" wrapText="1"/>
    </xf>
    <xf numFmtId="0" fontId="97" fillId="8" borderId="14" xfId="0" applyFont="1" applyFill="1" applyBorder="1" applyAlignment="1">
      <alignment horizontal="center" vertical="center" wrapText="1"/>
    </xf>
    <xf numFmtId="0" fontId="51" fillId="21" borderId="0" xfId="0" applyFont="1" applyFill="1" applyBorder="1" applyAlignment="1">
      <alignment horizontal="left" vertical="center" indent="4"/>
    </xf>
    <xf numFmtId="0" fontId="105" fillId="5" borderId="0" xfId="0" applyFont="1" applyFill="1" applyBorder="1" applyAlignment="1">
      <alignment horizontal="left"/>
    </xf>
    <xf numFmtId="0" fontId="105" fillId="5" borderId="0" xfId="0" applyFont="1" applyFill="1" applyBorder="1" applyAlignment="1">
      <alignment horizontal="left" wrapText="1"/>
    </xf>
    <xf numFmtId="0" fontId="51" fillId="7" borderId="0" xfId="0" applyFont="1" applyFill="1" applyBorder="1" applyAlignment="1">
      <alignment horizontal="left" vertical="center" indent="4"/>
    </xf>
    <xf numFmtId="0" fontId="105" fillId="5" borderId="0" xfId="0" applyFont="1" applyFill="1" applyBorder="1" applyAlignment="1">
      <alignment horizontal="left" vertical="top" wrapText="1" indent="15"/>
    </xf>
    <xf numFmtId="0" fontId="2" fillId="3" borderId="210" xfId="0" applyFont="1" applyFill="1" applyBorder="1" applyAlignment="1">
      <alignment horizontal="center" vertical="top"/>
    </xf>
    <xf numFmtId="0" fontId="0" fillId="0" borderId="211" xfId="0" applyBorder="1" applyAlignment="1">
      <alignment horizontal="center" vertical="top"/>
    </xf>
    <xf numFmtId="0" fontId="0" fillId="0" borderId="212" xfId="0" applyBorder="1" applyAlignment="1">
      <alignment horizontal="center" vertical="top"/>
    </xf>
    <xf numFmtId="0" fontId="0" fillId="44" borderId="0" xfId="0" applyFill="1"/>
    <xf numFmtId="0" fontId="0" fillId="45" borderId="0" xfId="0" applyFill="1" applyBorder="1"/>
  </cellXfs>
  <cellStyles count="2">
    <cellStyle name="Normal" xfId="0" builtinId="0"/>
    <cellStyle name="Porcentaje" xfId="1" builtinId="5"/>
  </cellStyles>
  <dxfs count="7">
    <dxf>
      <font>
        <color rgb="FF2E75B6"/>
      </font>
      <fill>
        <patternFill>
          <bgColor rgb="FFBDD7EE"/>
        </patternFill>
      </fill>
    </dxf>
    <dxf>
      <font>
        <color rgb="FF9C0006"/>
      </font>
      <fill>
        <patternFill>
          <bgColor rgb="FFFFC7CE"/>
        </patternFill>
      </fill>
    </dxf>
    <dxf>
      <font>
        <color rgb="FF9C0006"/>
      </font>
      <fill>
        <patternFill>
          <bgColor rgb="FFFFC7CE"/>
        </patternFill>
      </fill>
    </dxf>
    <dxf>
      <font>
        <color rgb="FF2E75B6"/>
      </font>
      <fill>
        <patternFill>
          <bgColor rgb="FFBDD7EE"/>
        </patternFill>
      </fill>
    </dxf>
    <dxf>
      <font>
        <color rgb="FF2E75B6"/>
      </font>
      <fill>
        <patternFill>
          <bgColor rgb="FFBDD7E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EDFAF7"/>
      <rgbColor rgb="FF0000FF"/>
      <rgbColor rgb="FFFFFF00"/>
      <rgbColor rgb="FFF7E6EE"/>
      <rgbColor rgb="FFDCDFF6"/>
      <rgbColor rgb="FF9C0006"/>
      <rgbColor rgb="FF515151"/>
      <rgbColor rgb="FFF9FFFF"/>
      <rgbColor rgb="FF7F7F7F"/>
      <rgbColor rgb="FFFBF3F3"/>
      <rgbColor rgb="FF2C6B5B"/>
      <rgbColor rgb="FFB1B0B0"/>
      <rgbColor rgb="FF808080"/>
      <rgbColor rgb="FF93C2B6"/>
      <rgbColor rgb="FF7030A0"/>
      <rgbColor rgb="FFFCFAFA"/>
      <rgbColor rgb="FFCFEDF7"/>
      <rgbColor rgb="FFF2FBFD"/>
      <rgbColor rgb="FFFCD5CD"/>
      <rgbColor rgb="FF255586"/>
      <rgbColor rgb="FFC1D2DF"/>
      <rgbColor rgb="FFFBFFFF"/>
      <rgbColor rgb="FFFFEAE7"/>
      <rgbColor rgb="FFFFD7D2"/>
      <rgbColor rgb="FFDFD9FB"/>
      <rgbColor rgb="FFF5F5F6"/>
      <rgbColor rgb="FFF5FCFD"/>
      <rgbColor rgb="FF616161"/>
      <rgbColor rgb="FFF6FDFE"/>
      <rgbColor rgb="FFD9D9DA"/>
      <rgbColor rgb="FFE3F4FA"/>
      <rgbColor rgb="FFDAF0EB"/>
      <rgbColor rgb="FFEEF7EE"/>
      <rgbColor rgb="FFA8D1FC"/>
      <rgbColor rgb="FFFFAC9C"/>
      <rgbColor rgb="FFBDD7EE"/>
      <rgbColor rgb="FFFFC9CE"/>
      <rgbColor rgb="FF2E75B6"/>
      <rgbColor rgb="FF74ABA0"/>
      <rgbColor rgb="FFC0E3DA"/>
      <rgbColor rgb="FFFDB748"/>
      <rgbColor rgb="FFF78A36"/>
      <rgbColor rgb="FFC55A11"/>
      <rgbColor rgb="FF666666"/>
      <rgbColor rgb="FF8697AE"/>
      <rgbColor rgb="FF001964"/>
      <rgbColor rgb="FF4F94D3"/>
      <rgbColor rgb="FF385724"/>
      <rgbColor rgb="FF404040"/>
      <rgbColor rgb="FF843C0B"/>
      <rgbColor rgb="FF595959"/>
      <rgbColor rgb="FF333F50"/>
      <rgbColor rgb="FF292929"/>
      <rgbColor rgb="00003366"/>
      <rgbColor rgb="00339966"/>
      <rgbColor rgb="00003300"/>
      <rgbColor rgb="00333300"/>
      <rgbColor rgb="00993300"/>
      <rgbColor rgb="00993366"/>
      <rgbColor rgb="00333399"/>
      <rgbColor rgb="00333333"/>
    </indexedColors>
    <mruColors>
      <color rgb="FFE8E8E8"/>
      <color rgb="FFE0E0E0"/>
      <color rgb="FFDBDBDB"/>
      <color rgb="FFDCDCDC"/>
      <color rgb="FFDDDDDD"/>
      <color rgb="FFEAEAEA"/>
      <color rgb="FFF8F8F8"/>
      <color rgb="FF070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es-ES" sz="1200" b="1" strike="noStrike" spc="69">
                <a:solidFill>
                  <a:srgbClr val="F2F2F2"/>
                </a:solidFill>
                <a:latin typeface="Arial"/>
              </a:defRPr>
            </a:pPr>
            <a:r>
              <a:rPr lang="es-ES" sz="1200" b="1" strike="noStrike" spc="69">
                <a:solidFill>
                  <a:srgbClr val="F2F2F2"/>
                </a:solidFill>
                <a:latin typeface="Arial"/>
              </a:rPr>
              <a:t>EVOLUCIÓ DELS COSTOS PRINCIPALS
(% SOBRE INGRESSOS)</a:t>
            </a:r>
          </a:p>
        </c:rich>
      </c:tx>
      <c:layout>
        <c:manualLayout>
          <c:xMode val="edge"/>
          <c:yMode val="edge"/>
          <c:x val="0.152923226298634"/>
          <c:y val="2.0020020020019999E-2"/>
        </c:manualLayout>
      </c:layout>
      <c:overlay val="0"/>
      <c:spPr>
        <a:noFill/>
        <a:ln w="0">
          <a:noFill/>
        </a:ln>
      </c:spPr>
    </c:title>
    <c:autoTitleDeleted val="0"/>
    <c:view3D>
      <c:rotX val="0"/>
      <c:rotY val="30"/>
      <c:rAngAx val="1"/>
    </c:view3D>
    <c:floor>
      <c:thickness val="0"/>
      <c:spPr>
        <a:noFill/>
        <a:ln w="6480">
          <a:noFill/>
        </a:ln>
      </c:spPr>
    </c:floor>
    <c:sideWall>
      <c:thickness val="0"/>
      <c:spPr>
        <a:noFill/>
        <a:ln w="6480">
          <a:noFill/>
        </a:ln>
      </c:spPr>
    </c:sideWall>
    <c:backWall>
      <c:thickness val="0"/>
      <c:spPr>
        <a:noFill/>
        <a:ln w="6480">
          <a:noFill/>
        </a:ln>
      </c:spPr>
    </c:backWall>
    <c:plotArea>
      <c:layout>
        <c:manualLayout>
          <c:layoutTarget val="inner"/>
          <c:xMode val="edge"/>
          <c:yMode val="edge"/>
          <c:x val="8.8633053609820406E-2"/>
          <c:y val="0.184309309309309"/>
          <c:w val="0.88404188917400595"/>
          <c:h val="0.57432432432432401"/>
        </c:manualLayout>
      </c:layout>
      <c:bar3DChart>
        <c:barDir val="col"/>
        <c:grouping val="percentStacked"/>
        <c:varyColors val="0"/>
        <c:ser>
          <c:idx val="0"/>
          <c:order val="0"/>
          <c:tx>
            <c:strRef>
              <c:f>'Cte. Ing. i Desp.'!$D$113</c:f>
              <c:strCache>
                <c:ptCount val="1"/>
                <c:pt idx="0">
                  <c:v>COMPRES (COST VARIABLE)</c:v>
                </c:pt>
              </c:strCache>
            </c:strRef>
          </c:tx>
          <c:spPr>
            <a:solidFill>
              <a:srgbClr val="81ACA6"/>
            </a:solidFill>
            <a:ln w="0">
              <a:noFill/>
            </a:ln>
          </c:spPr>
          <c:invertIfNegative val="0"/>
          <c:dPt>
            <c:idx val="0"/>
            <c:invertIfNegative val="0"/>
            <c:bubble3D val="0"/>
            <c:spPr>
              <a:solidFill>
                <a:srgbClr val="81ACA6"/>
              </a:solidFill>
              <a:ln w="0">
                <a:noFill/>
              </a:ln>
            </c:spPr>
            <c:extLst>
              <c:ext xmlns:c16="http://schemas.microsoft.com/office/drawing/2014/chart" uri="{C3380CC4-5D6E-409C-BE32-E72D297353CC}">
                <c16:uniqueId val="{00000001-60E7-47F3-978B-FC745227969E}"/>
              </c:ext>
            </c:extLst>
          </c:dPt>
          <c:dPt>
            <c:idx val="1"/>
            <c:invertIfNegative val="0"/>
            <c:bubble3D val="0"/>
            <c:extLst>
              <c:ext xmlns:c16="http://schemas.microsoft.com/office/drawing/2014/chart" uri="{C3380CC4-5D6E-409C-BE32-E72D297353CC}">
                <c16:uniqueId val="{00000003-60E7-47F3-978B-FC745227969E}"/>
              </c:ext>
            </c:extLst>
          </c:dPt>
          <c:dPt>
            <c:idx val="2"/>
            <c:invertIfNegative val="0"/>
            <c:bubble3D val="0"/>
            <c:extLst>
              <c:ext xmlns:c16="http://schemas.microsoft.com/office/drawing/2014/chart" uri="{C3380CC4-5D6E-409C-BE32-E72D297353CC}">
                <c16:uniqueId val="{00000005-60E7-47F3-978B-FC745227969E}"/>
              </c:ext>
            </c:extLst>
          </c:dPt>
          <c:dLbls>
            <c:dLbl>
              <c:idx val="0"/>
              <c:layout>
                <c:manualLayout>
                  <c:x val="0.105555555555556"/>
                  <c:y val="-9.2592592592592605E-3"/>
                </c:manualLayout>
              </c:layout>
              <c:spPr/>
              <c:txPr>
                <a:bodyPr wrap="square"/>
                <a:lstStyle/>
                <a:p>
                  <a:pPr>
                    <a:defRPr sz="1000" b="1" strike="noStrike" spc="-1">
                      <a:solidFill>
                        <a:srgbClr val="D9D9D9"/>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01-60E7-47F3-978B-FC745227969E}"/>
                </c:ext>
              </c:extLst>
            </c:dLbl>
            <c:dLbl>
              <c:idx val="1"/>
              <c:layout>
                <c:manualLayout>
                  <c:x val="0.108333333333333"/>
                  <c:y val="-8.4875562720133296E-17"/>
                </c:manualLayout>
              </c:layout>
              <c:spPr/>
              <c:txPr>
                <a:bodyPr wrap="square"/>
                <a:lstStyle/>
                <a:p>
                  <a:pPr>
                    <a:defRPr sz="1000" b="1" strike="noStrike" spc="-1">
                      <a:solidFill>
                        <a:srgbClr val="D9D9D9"/>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03-60E7-47F3-978B-FC745227969E}"/>
                </c:ext>
              </c:extLst>
            </c:dLbl>
            <c:dLbl>
              <c:idx val="2"/>
              <c:layout>
                <c:manualLayout>
                  <c:x val="0.113888888888889"/>
                  <c:y val="8.4875562720133296E-17"/>
                </c:manualLayout>
              </c:layout>
              <c:spPr/>
              <c:txPr>
                <a:bodyPr wrap="square"/>
                <a:lstStyle/>
                <a:p>
                  <a:pPr>
                    <a:defRPr sz="1000" b="1" strike="noStrike" spc="-1">
                      <a:solidFill>
                        <a:srgbClr val="D9D9D9"/>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05-60E7-47F3-978B-FC745227969E}"/>
                </c:ext>
              </c:extLst>
            </c:dLbl>
            <c:spPr>
              <a:noFill/>
              <a:ln>
                <a:noFill/>
              </a:ln>
              <a:effectLst/>
            </c:spPr>
            <c:txPr>
              <a:bodyPr wrap="square"/>
              <a:lstStyle/>
              <a:p>
                <a:pPr>
                  <a:defRPr sz="1000" b="1" strike="noStrike" spc="-1">
                    <a:solidFill>
                      <a:srgbClr val="D9D9D9"/>
                    </a:solidFill>
                    <a:latin typeface="Arial"/>
                  </a:defRPr>
                </a:pPr>
                <a:endParaRPr lang="es-ES"/>
              </a:p>
            </c:txP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'Cte. Ing. i Desp.'!$E$112:$G$112</c:f>
              <c:numCache>
                <c:formatCode>General</c:formatCode>
                <c:ptCount val="3"/>
                <c:pt idx="0">
                  <c:v>2024</c:v>
                </c:pt>
                <c:pt idx="1">
                  <c:v>2025</c:v>
                </c:pt>
                <c:pt idx="2">
                  <c:v>2026</c:v>
                </c:pt>
              </c:numCache>
            </c:numRef>
          </c:cat>
          <c:val>
            <c:numRef>
              <c:f>'Cte. Ing. i Desp.'!$E$113:$G$113</c:f>
              <c:numCache>
                <c:formatCode>0\ %</c:formatCode>
                <c:ptCount val="3"/>
                <c:pt idx="0">
                  <c:v>0</c:v>
                </c:pt>
                <c:pt idx="1">
                  <c:v>0</c:v>
                </c:pt>
                <c:pt idx="2">
                  <c:v>0</c:v>
                </c:pt>
              </c:numCache>
            </c:numRef>
          </c:val>
          <c:extLst>
            <c:ext xmlns:c16="http://schemas.microsoft.com/office/drawing/2014/chart" uri="{C3380CC4-5D6E-409C-BE32-E72D297353CC}">
              <c16:uniqueId val="{00000006-60E7-47F3-978B-FC745227969E}"/>
            </c:ext>
          </c:extLst>
        </c:ser>
        <c:ser>
          <c:idx val="1"/>
          <c:order val="1"/>
          <c:tx>
            <c:strRef>
              <c:f>'Cte. Ing. i Desp.'!$D$114</c:f>
              <c:strCache>
                <c:ptCount val="1"/>
                <c:pt idx="0">
                  <c:v>SOUS I SALARIS</c:v>
                </c:pt>
              </c:strCache>
            </c:strRef>
          </c:tx>
          <c:spPr>
            <a:solidFill>
              <a:srgbClr val="C55A11"/>
            </a:solidFill>
            <a:ln w="0">
              <a:noFill/>
            </a:ln>
          </c:spPr>
          <c:invertIfNegative val="0"/>
          <c:dPt>
            <c:idx val="0"/>
            <c:invertIfNegative val="0"/>
            <c:bubble3D val="0"/>
            <c:extLst>
              <c:ext xmlns:c16="http://schemas.microsoft.com/office/drawing/2014/chart" uri="{C3380CC4-5D6E-409C-BE32-E72D297353CC}">
                <c16:uniqueId val="{00000008-60E7-47F3-978B-FC745227969E}"/>
              </c:ext>
            </c:extLst>
          </c:dPt>
          <c:dPt>
            <c:idx val="1"/>
            <c:invertIfNegative val="0"/>
            <c:bubble3D val="0"/>
            <c:extLst>
              <c:ext xmlns:c16="http://schemas.microsoft.com/office/drawing/2014/chart" uri="{C3380CC4-5D6E-409C-BE32-E72D297353CC}">
                <c16:uniqueId val="{0000000A-60E7-47F3-978B-FC745227969E}"/>
              </c:ext>
            </c:extLst>
          </c:dPt>
          <c:dPt>
            <c:idx val="2"/>
            <c:invertIfNegative val="0"/>
            <c:bubble3D val="0"/>
            <c:extLst>
              <c:ext xmlns:c16="http://schemas.microsoft.com/office/drawing/2014/chart" uri="{C3380CC4-5D6E-409C-BE32-E72D297353CC}">
                <c16:uniqueId val="{0000000C-60E7-47F3-978B-FC745227969E}"/>
              </c:ext>
            </c:extLst>
          </c:dPt>
          <c:dLbls>
            <c:dLbl>
              <c:idx val="0"/>
              <c:layout>
                <c:manualLayout>
                  <c:x val="5.43735224586284E-3"/>
                  <c:y val="-7.3239293514353294E-17"/>
                </c:manualLayout>
              </c:layout>
              <c:spPr/>
              <c:txPr>
                <a:bodyPr wrap="square"/>
                <a:lstStyle/>
                <a:p>
                  <a:pPr>
                    <a:defRPr sz="1100" b="1" strike="noStrike" spc="-1">
                      <a:solidFill>
                        <a:srgbClr val="D9D9D9"/>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08-60E7-47F3-978B-FC745227969E}"/>
                </c:ext>
              </c:extLst>
            </c:dLbl>
            <c:dLbl>
              <c:idx val="1"/>
              <c:layout>
                <c:manualLayout>
                  <c:x val="1.3356973995271901E-2"/>
                  <c:y val="-1.6614449645175899E-2"/>
                </c:manualLayout>
              </c:layout>
              <c:spPr/>
              <c:txPr>
                <a:bodyPr wrap="square"/>
                <a:lstStyle/>
                <a:p>
                  <a:pPr>
                    <a:defRPr sz="1100" b="1" strike="noStrike" spc="-1">
                      <a:solidFill>
                        <a:srgbClr val="D9D9D9"/>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0A-60E7-47F3-978B-FC745227969E}"/>
                </c:ext>
              </c:extLst>
            </c:dLbl>
            <c:dLbl>
              <c:idx val="2"/>
              <c:layout>
                <c:manualLayout>
                  <c:x val="6.26477541371141E-3"/>
                  <c:y val="-1.6614449645175899E-2"/>
                </c:manualLayout>
              </c:layout>
              <c:spPr/>
              <c:txPr>
                <a:bodyPr wrap="square"/>
                <a:lstStyle/>
                <a:p>
                  <a:pPr>
                    <a:defRPr sz="1100" b="1" strike="noStrike" spc="-1">
                      <a:solidFill>
                        <a:srgbClr val="D9D9D9"/>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0C-60E7-47F3-978B-FC745227969E}"/>
                </c:ext>
              </c:extLst>
            </c:dLbl>
            <c:spPr>
              <a:noFill/>
              <a:ln>
                <a:noFill/>
              </a:ln>
              <a:effectLst/>
            </c:spPr>
            <c:txPr>
              <a:bodyPr wrap="square"/>
              <a:lstStyle/>
              <a:p>
                <a:pPr>
                  <a:defRPr sz="1100" b="1" strike="noStrike" spc="-1">
                    <a:solidFill>
                      <a:srgbClr val="D9D9D9"/>
                    </a:solidFill>
                    <a:latin typeface="Arial"/>
                  </a:defRPr>
                </a:pPr>
                <a:endParaRPr lang="es-ES"/>
              </a:p>
            </c:txP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'Cte. Ing. i Desp.'!$E$112:$G$112</c:f>
              <c:numCache>
                <c:formatCode>General</c:formatCode>
                <c:ptCount val="3"/>
                <c:pt idx="0">
                  <c:v>2024</c:v>
                </c:pt>
                <c:pt idx="1">
                  <c:v>2025</c:v>
                </c:pt>
                <c:pt idx="2">
                  <c:v>2026</c:v>
                </c:pt>
              </c:numCache>
            </c:numRef>
          </c:cat>
          <c:val>
            <c:numRef>
              <c:f>'Cte. Ing. i Desp.'!$E$114:$G$114</c:f>
              <c:numCache>
                <c:formatCode>0\ %</c:formatCode>
                <c:ptCount val="3"/>
                <c:pt idx="0">
                  <c:v>0</c:v>
                </c:pt>
                <c:pt idx="1">
                  <c:v>0</c:v>
                </c:pt>
                <c:pt idx="2">
                  <c:v>0</c:v>
                </c:pt>
              </c:numCache>
            </c:numRef>
          </c:val>
          <c:extLst>
            <c:ext xmlns:c16="http://schemas.microsoft.com/office/drawing/2014/chart" uri="{C3380CC4-5D6E-409C-BE32-E72D297353CC}">
              <c16:uniqueId val="{0000000D-60E7-47F3-978B-FC745227969E}"/>
            </c:ext>
          </c:extLst>
        </c:ser>
        <c:ser>
          <c:idx val="2"/>
          <c:order val="2"/>
          <c:tx>
            <c:strRef>
              <c:f>'Cte. Ing. i Desp.'!$D$115</c:f>
              <c:strCache>
                <c:ptCount val="1"/>
                <c:pt idx="0">
                  <c:v>DESPESA DE LLOGUER</c:v>
                </c:pt>
              </c:strCache>
            </c:strRef>
          </c:tx>
          <c:spPr>
            <a:gradFill>
              <a:gsLst>
                <a:gs pos="0">
                  <a:srgbClr val="AEAEAE"/>
                </a:gs>
                <a:gs pos="100000">
                  <a:srgbClr val="A4A4A4"/>
                </a:gs>
              </a:gsLst>
              <a:lin ang="5400000"/>
            </a:gradFill>
            <a:ln w="0">
              <a:noFill/>
            </a:ln>
          </c:spPr>
          <c:invertIfNegative val="0"/>
          <c:dPt>
            <c:idx val="0"/>
            <c:invertIfNegative val="0"/>
            <c:bubble3D val="0"/>
            <c:extLst>
              <c:ext xmlns:c16="http://schemas.microsoft.com/office/drawing/2014/chart" uri="{C3380CC4-5D6E-409C-BE32-E72D297353CC}">
                <c16:uniqueId val="{0000000F-60E7-47F3-978B-FC745227969E}"/>
              </c:ext>
            </c:extLst>
          </c:dPt>
          <c:dPt>
            <c:idx val="1"/>
            <c:invertIfNegative val="0"/>
            <c:bubble3D val="0"/>
            <c:extLst>
              <c:ext xmlns:c16="http://schemas.microsoft.com/office/drawing/2014/chart" uri="{C3380CC4-5D6E-409C-BE32-E72D297353CC}">
                <c16:uniqueId val="{00000011-60E7-47F3-978B-FC745227969E}"/>
              </c:ext>
            </c:extLst>
          </c:dPt>
          <c:dPt>
            <c:idx val="2"/>
            <c:invertIfNegative val="0"/>
            <c:bubble3D val="0"/>
            <c:extLst>
              <c:ext xmlns:c16="http://schemas.microsoft.com/office/drawing/2014/chart" uri="{C3380CC4-5D6E-409C-BE32-E72D297353CC}">
                <c16:uniqueId val="{00000013-60E7-47F3-978B-FC745227969E}"/>
              </c:ext>
            </c:extLst>
          </c:dPt>
          <c:dLbls>
            <c:dLbl>
              <c:idx val="0"/>
              <c:layout>
                <c:manualLayout>
                  <c:x val="8.2152230971128601E-3"/>
                  <c:y val="0"/>
                </c:manualLayout>
              </c:layout>
              <c:spPr/>
              <c:txPr>
                <a:bodyPr wrap="square"/>
                <a:lstStyle/>
                <a:p>
                  <a:pPr>
                    <a:defRPr sz="1000" b="1" strike="noStrike" spc="-1">
                      <a:solidFill>
                        <a:srgbClr val="D9D9D9"/>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0F-60E7-47F3-978B-FC745227969E}"/>
                </c:ext>
              </c:extLst>
            </c:dLbl>
            <c:dLbl>
              <c:idx val="1"/>
              <c:layout>
                <c:manualLayout>
                  <c:x val="4.72813238770686E-3"/>
                  <c:y val="-1.2619532940762001E-2"/>
                </c:manualLayout>
              </c:layout>
              <c:spPr/>
              <c:txPr>
                <a:bodyPr wrap="square"/>
                <a:lstStyle/>
                <a:p>
                  <a:pPr>
                    <a:defRPr sz="1000" b="1" strike="noStrike" spc="-1">
                      <a:solidFill>
                        <a:srgbClr val="D9D9D9"/>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11-60E7-47F3-978B-FC745227969E}"/>
                </c:ext>
              </c:extLst>
            </c:dLbl>
            <c:dLbl>
              <c:idx val="2"/>
              <c:layout>
                <c:manualLayout>
                  <c:x val="1.95026153645679E-3"/>
                  <c:y val="3.9949167044139103E-3"/>
                </c:manualLayout>
              </c:layout>
              <c:spPr/>
              <c:txPr>
                <a:bodyPr wrap="square"/>
                <a:lstStyle/>
                <a:p>
                  <a:pPr>
                    <a:defRPr sz="1000" b="1" strike="noStrike" spc="-1">
                      <a:solidFill>
                        <a:srgbClr val="D9D9D9"/>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13-60E7-47F3-978B-FC745227969E}"/>
                </c:ext>
              </c:extLst>
            </c:dLbl>
            <c:spPr>
              <a:noFill/>
              <a:ln>
                <a:noFill/>
              </a:ln>
              <a:effectLst/>
            </c:spPr>
            <c:txPr>
              <a:bodyPr wrap="square"/>
              <a:lstStyle/>
              <a:p>
                <a:pPr>
                  <a:defRPr sz="1000" b="1" strike="noStrike" spc="-1">
                    <a:solidFill>
                      <a:srgbClr val="D9D9D9"/>
                    </a:solidFill>
                    <a:latin typeface="Arial"/>
                  </a:defRPr>
                </a:pPr>
                <a:endParaRPr lang="es-ES"/>
              </a:p>
            </c:txP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'Cte. Ing. i Desp.'!$E$112:$G$112</c:f>
              <c:numCache>
                <c:formatCode>General</c:formatCode>
                <c:ptCount val="3"/>
                <c:pt idx="0">
                  <c:v>2024</c:v>
                </c:pt>
                <c:pt idx="1">
                  <c:v>2025</c:v>
                </c:pt>
                <c:pt idx="2">
                  <c:v>2026</c:v>
                </c:pt>
              </c:numCache>
            </c:numRef>
          </c:cat>
          <c:val>
            <c:numRef>
              <c:f>'Cte. Ing. i Desp.'!$E$115:$G$115</c:f>
              <c:numCache>
                <c:formatCode>0\ %</c:formatCode>
                <c:ptCount val="3"/>
                <c:pt idx="0">
                  <c:v>0</c:v>
                </c:pt>
                <c:pt idx="1">
                  <c:v>0</c:v>
                </c:pt>
                <c:pt idx="2">
                  <c:v>0</c:v>
                </c:pt>
              </c:numCache>
            </c:numRef>
          </c:val>
          <c:extLst>
            <c:ext xmlns:c16="http://schemas.microsoft.com/office/drawing/2014/chart" uri="{C3380CC4-5D6E-409C-BE32-E72D297353CC}">
              <c16:uniqueId val="{00000014-60E7-47F3-978B-FC745227969E}"/>
            </c:ext>
          </c:extLst>
        </c:ser>
        <c:ser>
          <c:idx val="3"/>
          <c:order val="3"/>
          <c:tx>
            <c:strRef>
              <c:f>'Cte. Ing. i Desp.'!$D$116</c:f>
              <c:strCache>
                <c:ptCount val="1"/>
                <c:pt idx="0">
                  <c:v>SUBMINISTRAMENTS</c:v>
                </c:pt>
              </c:strCache>
            </c:strRef>
          </c:tx>
          <c:spPr>
            <a:gradFill>
              <a:gsLst>
                <a:gs pos="0">
                  <a:srgbClr val="FFC54B"/>
                </a:gs>
                <a:gs pos="100000">
                  <a:srgbClr val="FFBF00"/>
                </a:gs>
              </a:gsLst>
              <a:lin ang="5400000"/>
            </a:gradFill>
            <a:ln w="0">
              <a:noFill/>
            </a:ln>
          </c:spPr>
          <c:invertIfNegative val="0"/>
          <c:dPt>
            <c:idx val="0"/>
            <c:invertIfNegative val="0"/>
            <c:bubble3D val="0"/>
            <c:extLst>
              <c:ext xmlns:c16="http://schemas.microsoft.com/office/drawing/2014/chart" uri="{C3380CC4-5D6E-409C-BE32-E72D297353CC}">
                <c16:uniqueId val="{00000016-60E7-47F3-978B-FC745227969E}"/>
              </c:ext>
            </c:extLst>
          </c:dPt>
          <c:dPt>
            <c:idx val="1"/>
            <c:invertIfNegative val="0"/>
            <c:bubble3D val="0"/>
            <c:extLst>
              <c:ext xmlns:c16="http://schemas.microsoft.com/office/drawing/2014/chart" uri="{C3380CC4-5D6E-409C-BE32-E72D297353CC}">
                <c16:uniqueId val="{00000018-60E7-47F3-978B-FC745227969E}"/>
              </c:ext>
            </c:extLst>
          </c:dPt>
          <c:dPt>
            <c:idx val="2"/>
            <c:invertIfNegative val="0"/>
            <c:bubble3D val="0"/>
            <c:extLst>
              <c:ext xmlns:c16="http://schemas.microsoft.com/office/drawing/2014/chart" uri="{C3380CC4-5D6E-409C-BE32-E72D297353CC}">
                <c16:uniqueId val="{0000001A-60E7-47F3-978B-FC745227969E}"/>
              </c:ext>
            </c:extLst>
          </c:dPt>
          <c:dLbls>
            <c:dLbl>
              <c:idx val="0"/>
              <c:layout>
                <c:manualLayout>
                  <c:x val="0.102777777777778"/>
                  <c:y val="0"/>
                </c:manualLayout>
              </c:layout>
              <c:spPr/>
              <c:txPr>
                <a:bodyPr wrap="square"/>
                <a:lstStyle/>
                <a:p>
                  <a:pPr>
                    <a:defRPr sz="900" b="0" strike="noStrike" spc="-1">
                      <a:solidFill>
                        <a:srgbClr val="D9D9D9"/>
                      </a:solidFill>
                      <a:latin typeface="Calibri"/>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16-60E7-47F3-978B-FC745227969E}"/>
                </c:ext>
              </c:extLst>
            </c:dLbl>
            <c:dLbl>
              <c:idx val="1"/>
              <c:layout>
                <c:manualLayout>
                  <c:x val="0.105555555555556"/>
                  <c:y val="0"/>
                </c:manualLayout>
              </c:layout>
              <c:spPr/>
              <c:txPr>
                <a:bodyPr wrap="square"/>
                <a:lstStyle/>
                <a:p>
                  <a:pPr>
                    <a:defRPr sz="900" b="0" strike="noStrike" spc="-1">
                      <a:solidFill>
                        <a:srgbClr val="D9D9D9"/>
                      </a:solidFill>
                      <a:latin typeface="Calibri"/>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18-60E7-47F3-978B-FC745227969E}"/>
                </c:ext>
              </c:extLst>
            </c:dLbl>
            <c:dLbl>
              <c:idx val="2"/>
              <c:layout>
                <c:manualLayout>
                  <c:x val="0.108333333333333"/>
                  <c:y val="0"/>
                </c:manualLayout>
              </c:layout>
              <c:spPr/>
              <c:txPr>
                <a:bodyPr wrap="square"/>
                <a:lstStyle/>
                <a:p>
                  <a:pPr>
                    <a:defRPr sz="900" b="0" strike="noStrike" spc="-1">
                      <a:solidFill>
                        <a:srgbClr val="D9D9D9"/>
                      </a:solidFill>
                      <a:latin typeface="Calibri"/>
                    </a:defRPr>
                  </a:pPr>
                  <a:endParaRPr lang="es-ES"/>
                </a:p>
              </c:txP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1A-60E7-47F3-978B-FC745227969E}"/>
                </c:ext>
              </c:extLst>
            </c:dLbl>
            <c:spPr>
              <a:noFill/>
              <a:ln>
                <a:noFill/>
              </a:ln>
              <a:effectLst/>
            </c:spPr>
            <c:txPr>
              <a:bodyPr wrap="square"/>
              <a:lstStyle/>
              <a:p>
                <a:pPr>
                  <a:defRPr sz="900" b="0" strike="noStrike" spc="-1">
                    <a:solidFill>
                      <a:srgbClr val="D9D9D9"/>
                    </a:solidFill>
                    <a:latin typeface="Calibri"/>
                  </a:defRPr>
                </a:pPr>
                <a:endParaRPr lang="es-ES"/>
              </a:p>
            </c:txP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'Cte. Ing. i Desp.'!$E$112:$G$112</c:f>
              <c:numCache>
                <c:formatCode>General</c:formatCode>
                <c:ptCount val="3"/>
                <c:pt idx="0">
                  <c:v>2024</c:v>
                </c:pt>
                <c:pt idx="1">
                  <c:v>2025</c:v>
                </c:pt>
                <c:pt idx="2">
                  <c:v>2026</c:v>
                </c:pt>
              </c:numCache>
            </c:numRef>
          </c:cat>
          <c:val>
            <c:numRef>
              <c:f>'Cte. Ing. i Desp.'!$E$116:$G$116</c:f>
              <c:numCache>
                <c:formatCode>0\ %</c:formatCode>
                <c:ptCount val="3"/>
                <c:pt idx="0">
                  <c:v>0</c:v>
                </c:pt>
                <c:pt idx="1">
                  <c:v>0</c:v>
                </c:pt>
                <c:pt idx="2">
                  <c:v>0</c:v>
                </c:pt>
              </c:numCache>
            </c:numRef>
          </c:val>
          <c:extLst>
            <c:ext xmlns:c16="http://schemas.microsoft.com/office/drawing/2014/chart" uri="{C3380CC4-5D6E-409C-BE32-E72D297353CC}">
              <c16:uniqueId val="{0000001B-60E7-47F3-978B-FC745227969E}"/>
            </c:ext>
          </c:extLst>
        </c:ser>
        <c:dLbls>
          <c:showLegendKey val="0"/>
          <c:showVal val="0"/>
          <c:showCatName val="0"/>
          <c:showSerName val="0"/>
          <c:showPercent val="0"/>
          <c:showBubbleSize val="0"/>
        </c:dLbls>
        <c:gapWidth val="150"/>
        <c:shape val="box"/>
        <c:axId val="47738061"/>
        <c:axId val="80748333"/>
        <c:axId val="0"/>
      </c:bar3DChart>
      <c:catAx>
        <c:axId val="47738061"/>
        <c:scaling>
          <c:orientation val="minMax"/>
        </c:scaling>
        <c:delete val="0"/>
        <c:axPos val="b"/>
        <c:numFmt formatCode="General" sourceLinked="0"/>
        <c:majorTickMark val="none"/>
        <c:minorTickMark val="none"/>
        <c:tickLblPos val="nextTo"/>
        <c:spPr>
          <a:ln w="6480">
            <a:noFill/>
          </a:ln>
        </c:spPr>
        <c:txPr>
          <a:bodyPr/>
          <a:lstStyle/>
          <a:p>
            <a:pPr>
              <a:defRPr sz="1700" b="1" strike="noStrike" spc="-1">
                <a:solidFill>
                  <a:srgbClr val="D9D9D9"/>
                </a:solidFill>
                <a:latin typeface="Arial"/>
              </a:defRPr>
            </a:pPr>
            <a:endParaRPr lang="es-ES"/>
          </a:p>
        </c:txPr>
        <c:crossAx val="80748333"/>
        <c:crosses val="autoZero"/>
        <c:auto val="1"/>
        <c:lblAlgn val="ctr"/>
        <c:lblOffset val="100"/>
        <c:noMultiLvlLbl val="0"/>
      </c:catAx>
      <c:valAx>
        <c:axId val="80748333"/>
        <c:scaling>
          <c:orientation val="minMax"/>
        </c:scaling>
        <c:delete val="0"/>
        <c:axPos val="l"/>
        <c:majorGridlines>
          <c:spPr>
            <a:ln w="9360">
              <a:solidFill>
                <a:srgbClr val="808080"/>
              </a:solidFill>
              <a:round/>
            </a:ln>
          </c:spPr>
        </c:majorGridlines>
        <c:numFmt formatCode="0%" sourceLinked="0"/>
        <c:majorTickMark val="none"/>
        <c:minorTickMark val="none"/>
        <c:tickLblPos val="nextTo"/>
        <c:spPr>
          <a:ln w="6480">
            <a:noFill/>
          </a:ln>
        </c:spPr>
        <c:txPr>
          <a:bodyPr/>
          <a:lstStyle/>
          <a:p>
            <a:pPr>
              <a:defRPr sz="900" b="0" strike="noStrike" spc="-1">
                <a:solidFill>
                  <a:srgbClr val="D9D9D9"/>
                </a:solidFill>
                <a:latin typeface="Calibri"/>
              </a:defRPr>
            </a:pPr>
            <a:endParaRPr lang="es-ES"/>
          </a:p>
        </c:txPr>
        <c:crossAx val="47738061"/>
        <c:crosses val="autoZero"/>
        <c:crossBetween val="between"/>
      </c:valAx>
    </c:plotArea>
    <c:legend>
      <c:legendPos val="b"/>
      <c:layout>
        <c:manualLayout>
          <c:xMode val="edge"/>
          <c:yMode val="edge"/>
          <c:x val="9.5065244504011497E-4"/>
          <c:y val="0.89480723740500301"/>
          <c:w val="0.99432128700743105"/>
          <c:h val="7.7228418784900901E-2"/>
        </c:manualLayout>
      </c:layout>
      <c:overlay val="0"/>
      <c:spPr>
        <a:noFill/>
        <a:ln w="0">
          <a:noFill/>
        </a:ln>
      </c:spPr>
      <c:txPr>
        <a:bodyPr/>
        <a:lstStyle/>
        <a:p>
          <a:pPr>
            <a:defRPr sz="1000" b="1" strike="noStrike" spc="-1">
              <a:solidFill>
                <a:srgbClr val="D9D9D9"/>
              </a:solidFill>
              <a:latin typeface="Calibri"/>
            </a:defRPr>
          </a:pPr>
          <a:endParaRPr lang="es-ES"/>
        </a:p>
      </c:txPr>
    </c:legend>
    <c:plotVisOnly val="1"/>
    <c:dispBlanksAs val="gap"/>
    <c:showDLblsOverMax val="1"/>
  </c:chart>
  <c:spPr>
    <a:gradFill>
      <a:gsLst>
        <a:gs pos="0">
          <a:srgbClr val="595959"/>
        </a:gs>
        <a:gs pos="100000">
          <a:srgbClr val="262626"/>
        </a:gs>
      </a:gsLst>
      <a:path path="circle">
        <a:fillToRect l="50000" t="50000" r="50000" b="50000"/>
      </a:path>
    </a:gradFill>
    <a:ln w="9360" cap="rnd">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es-ES" sz="1500" b="1" strike="noStrike" spc="69">
                <a:solidFill>
                  <a:srgbClr val="F2F2F2"/>
                </a:solidFill>
                <a:latin typeface="Arial"/>
              </a:defRPr>
            </a:pPr>
            <a:r>
              <a:rPr lang="es-ES" sz="1500" b="1" strike="noStrike" spc="69">
                <a:solidFill>
                  <a:srgbClr val="F2F2F2"/>
                </a:solidFill>
                <a:latin typeface="Arial"/>
              </a:rPr>
              <a:t>DESGLOSAMENT VENDES EN %</a:t>
            </a:r>
          </a:p>
        </c:rich>
      </c:tx>
      <c:layout>
        <c:manualLayout>
          <c:xMode val="edge"/>
          <c:yMode val="edge"/>
          <c:x val="0.186805507023552"/>
          <c:y val="1.29438717067583E-2"/>
        </c:manualLayout>
      </c:layout>
      <c:overlay val="0"/>
      <c:spPr>
        <a:noFill/>
        <a:ln w="0">
          <a:noFill/>
        </a:ln>
      </c:spPr>
    </c:title>
    <c:autoTitleDeleted val="0"/>
    <c:plotArea>
      <c:layout>
        <c:manualLayout>
          <c:layoutTarget val="inner"/>
          <c:xMode val="edge"/>
          <c:yMode val="edge"/>
          <c:x val="7.9670137675588795E-2"/>
          <c:y val="0.11775486827033201"/>
          <c:w val="0.91963100146760801"/>
          <c:h val="0.69759450171821302"/>
        </c:manualLayout>
      </c:layout>
      <c:barChart>
        <c:barDir val="col"/>
        <c:grouping val="stacked"/>
        <c:varyColors val="0"/>
        <c:ser>
          <c:idx val="0"/>
          <c:order val="0"/>
          <c:tx>
            <c:strRef>
              <c:f>'Cte. Ing. i Desp.'!$D$124</c:f>
              <c:strCache>
                <c:ptCount val="1"/>
                <c:pt idx="0">
                  <c:v>Marge brut</c:v>
                </c:pt>
              </c:strCache>
            </c:strRef>
          </c:tx>
          <c:spPr>
            <a:solidFill>
              <a:srgbClr val="DDEBF7"/>
            </a:solidFill>
            <a:ln w="0">
              <a:noFill/>
            </a:ln>
          </c:spPr>
          <c:invertIfNegative val="0"/>
          <c:dPt>
            <c:idx val="0"/>
            <c:invertIfNegative val="0"/>
            <c:bubble3D val="0"/>
            <c:spPr>
              <a:solidFill>
                <a:srgbClr val="DDEBF7"/>
              </a:solidFill>
              <a:ln w="0">
                <a:noFill/>
              </a:ln>
            </c:spPr>
            <c:extLst>
              <c:ext xmlns:c16="http://schemas.microsoft.com/office/drawing/2014/chart" uri="{C3380CC4-5D6E-409C-BE32-E72D297353CC}">
                <c16:uniqueId val="{00000001-1123-4280-93C4-B0632F61DFCD}"/>
              </c:ext>
            </c:extLst>
          </c:dPt>
          <c:dPt>
            <c:idx val="1"/>
            <c:invertIfNegative val="0"/>
            <c:bubble3D val="0"/>
            <c:extLst>
              <c:ext xmlns:c16="http://schemas.microsoft.com/office/drawing/2014/chart" uri="{C3380CC4-5D6E-409C-BE32-E72D297353CC}">
                <c16:uniqueId val="{00000003-1123-4280-93C4-B0632F61DFCD}"/>
              </c:ext>
            </c:extLst>
          </c:dPt>
          <c:dPt>
            <c:idx val="2"/>
            <c:invertIfNegative val="0"/>
            <c:bubble3D val="0"/>
            <c:extLst>
              <c:ext xmlns:c16="http://schemas.microsoft.com/office/drawing/2014/chart" uri="{C3380CC4-5D6E-409C-BE32-E72D297353CC}">
                <c16:uniqueId val="{00000005-1123-4280-93C4-B0632F61DFCD}"/>
              </c:ext>
            </c:extLst>
          </c:dPt>
          <c:dLbls>
            <c:dLbl>
              <c:idx val="0"/>
              <c:layout/>
              <c:spPr/>
              <c:txPr>
                <a:bodyPr wrap="square"/>
                <a:lstStyle/>
                <a:p>
                  <a:pPr>
                    <a:defRPr sz="1000" b="1" strike="noStrike" spc="-1">
                      <a:solidFill>
                        <a:srgbClr val="000000"/>
                      </a:solidFill>
                      <a:latin typeface="Arial"/>
                    </a:defRPr>
                  </a:pPr>
                  <a:endParaRPr lang="es-ES"/>
                </a:p>
              </c:txPr>
              <c:dLblPos val="ctr"/>
              <c:showLegendKey val="0"/>
              <c:showVal val="1"/>
              <c:showCatName val="0"/>
              <c:showSerName val="0"/>
              <c:showPercent val="0"/>
              <c:showBubbleSize val="1"/>
              <c:extLst>
                <c:ext xmlns:c15="http://schemas.microsoft.com/office/drawing/2012/chart" uri="{CE6537A1-D6FC-4f65-9D91-7224C49458BB}">
                  <c15:layout/>
                </c:ext>
                <c:ext xmlns:c16="http://schemas.microsoft.com/office/drawing/2014/chart" uri="{C3380CC4-5D6E-409C-BE32-E72D297353CC}">
                  <c16:uniqueId val="{00000001-1123-4280-93C4-B0632F61DFCD}"/>
                </c:ext>
              </c:extLst>
            </c:dLbl>
            <c:dLbl>
              <c:idx val="1"/>
              <c:layout/>
              <c:spPr/>
              <c:txPr>
                <a:bodyPr wrap="square"/>
                <a:lstStyle/>
                <a:p>
                  <a:pPr>
                    <a:defRPr sz="1000" b="1" strike="noStrike" spc="-1">
                      <a:solidFill>
                        <a:srgbClr val="000000"/>
                      </a:solidFill>
                      <a:latin typeface="Arial"/>
                    </a:defRPr>
                  </a:pPr>
                  <a:endParaRPr lang="es-ES"/>
                </a:p>
              </c:txPr>
              <c:dLblPos val="ctr"/>
              <c:showLegendKey val="0"/>
              <c:showVal val="1"/>
              <c:showCatName val="0"/>
              <c:showSerName val="0"/>
              <c:showPercent val="0"/>
              <c:showBubbleSize val="1"/>
              <c:extLst>
                <c:ext xmlns:c15="http://schemas.microsoft.com/office/drawing/2012/chart" uri="{CE6537A1-D6FC-4f65-9D91-7224C49458BB}">
                  <c15:layout/>
                </c:ext>
                <c:ext xmlns:c16="http://schemas.microsoft.com/office/drawing/2014/chart" uri="{C3380CC4-5D6E-409C-BE32-E72D297353CC}">
                  <c16:uniqueId val="{00000003-1123-4280-93C4-B0632F61DFCD}"/>
                </c:ext>
              </c:extLst>
            </c:dLbl>
            <c:dLbl>
              <c:idx val="2"/>
              <c:layout/>
              <c:spPr/>
              <c:txPr>
                <a:bodyPr wrap="square"/>
                <a:lstStyle/>
                <a:p>
                  <a:pPr>
                    <a:defRPr sz="1000" b="1" strike="noStrike" spc="-1">
                      <a:solidFill>
                        <a:srgbClr val="000000"/>
                      </a:solidFill>
                      <a:latin typeface="Arial"/>
                    </a:defRPr>
                  </a:pPr>
                  <a:endParaRPr lang="es-ES"/>
                </a:p>
              </c:txPr>
              <c:dLblPos val="ctr"/>
              <c:showLegendKey val="0"/>
              <c:showVal val="1"/>
              <c:showCatName val="0"/>
              <c:showSerName val="0"/>
              <c:showPercent val="0"/>
              <c:showBubbleSize val="1"/>
              <c:extLst>
                <c:ext xmlns:c15="http://schemas.microsoft.com/office/drawing/2012/chart" uri="{CE6537A1-D6FC-4f65-9D91-7224C49458BB}">
                  <c15:layout/>
                </c:ext>
                <c:ext xmlns:c16="http://schemas.microsoft.com/office/drawing/2014/chart" uri="{C3380CC4-5D6E-409C-BE32-E72D297353CC}">
                  <c16:uniqueId val="{00000005-1123-4280-93C4-B0632F61DFCD}"/>
                </c:ext>
              </c:extLst>
            </c:dLbl>
            <c:spPr>
              <a:noFill/>
              <a:ln>
                <a:noFill/>
              </a:ln>
              <a:effectLst/>
            </c:spPr>
            <c:txPr>
              <a:bodyPr wrap="square"/>
              <a:lstStyle/>
              <a:p>
                <a:pPr>
                  <a:defRPr sz="1000" b="1" strike="noStrike" spc="-1">
                    <a:solidFill>
                      <a:srgbClr val="000000"/>
                    </a:solidFill>
                    <a:latin typeface="Arial"/>
                  </a:defRPr>
                </a:pPr>
                <a:endParaRPr lang="es-ES"/>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'Cte. Ing. i Desp.'!$E$123:$G$123</c:f>
              <c:numCache>
                <c:formatCode>General</c:formatCode>
                <c:ptCount val="3"/>
                <c:pt idx="0">
                  <c:v>2024</c:v>
                </c:pt>
                <c:pt idx="1">
                  <c:v>2025</c:v>
                </c:pt>
                <c:pt idx="2">
                  <c:v>2026</c:v>
                </c:pt>
              </c:numCache>
            </c:numRef>
          </c:cat>
          <c:val>
            <c:numRef>
              <c:f>'Cte. Ing. i Desp.'!$E$124:$G$124</c:f>
              <c:numCache>
                <c:formatCode>0.00\ %</c:formatCode>
                <c:ptCount val="3"/>
                <c:pt idx="0">
                  <c:v>0</c:v>
                </c:pt>
                <c:pt idx="1">
                  <c:v>0</c:v>
                </c:pt>
                <c:pt idx="2">
                  <c:v>0</c:v>
                </c:pt>
              </c:numCache>
            </c:numRef>
          </c:val>
          <c:extLst>
            <c:ext xmlns:c16="http://schemas.microsoft.com/office/drawing/2014/chart" uri="{C3380CC4-5D6E-409C-BE32-E72D297353CC}">
              <c16:uniqueId val="{00000006-1123-4280-93C4-B0632F61DFCD}"/>
            </c:ext>
          </c:extLst>
        </c:ser>
        <c:ser>
          <c:idx val="1"/>
          <c:order val="1"/>
          <c:tx>
            <c:strRef>
              <c:f>'Cte. Ing. i Desp.'!$D$125</c:f>
              <c:strCache>
                <c:ptCount val="1"/>
                <c:pt idx="0">
                  <c:v>Costos fixes</c:v>
                </c:pt>
              </c:strCache>
            </c:strRef>
          </c:tx>
          <c:spPr>
            <a:solidFill>
              <a:srgbClr val="F4B084"/>
            </a:solidFill>
            <a:ln w="0">
              <a:noFill/>
            </a:ln>
          </c:spPr>
          <c:invertIfNegative val="0"/>
          <c:dPt>
            <c:idx val="0"/>
            <c:invertIfNegative val="0"/>
            <c:bubble3D val="0"/>
            <c:extLst>
              <c:ext xmlns:c16="http://schemas.microsoft.com/office/drawing/2014/chart" uri="{C3380CC4-5D6E-409C-BE32-E72D297353CC}">
                <c16:uniqueId val="{00000008-1123-4280-93C4-B0632F61DFCD}"/>
              </c:ext>
            </c:extLst>
          </c:dPt>
          <c:dLbls>
            <c:dLbl>
              <c:idx val="0"/>
              <c:layout/>
              <c:spPr/>
              <c:txPr>
                <a:bodyPr wrap="square"/>
                <a:lstStyle/>
                <a:p>
                  <a:pPr>
                    <a:defRPr sz="1000" b="1" strike="noStrike" spc="-1">
                      <a:solidFill>
                        <a:srgbClr val="000000"/>
                      </a:solidFill>
                      <a:latin typeface="Arial"/>
                    </a:defRPr>
                  </a:pPr>
                  <a:endParaRPr lang="es-ES"/>
                </a:p>
              </c:txPr>
              <c:dLblPos val="ctr"/>
              <c:showLegendKey val="0"/>
              <c:showVal val="1"/>
              <c:showCatName val="0"/>
              <c:showSerName val="0"/>
              <c:showPercent val="0"/>
              <c:showBubbleSize val="1"/>
              <c:extLst>
                <c:ext xmlns:c15="http://schemas.microsoft.com/office/drawing/2012/chart" uri="{CE6537A1-D6FC-4f65-9D91-7224C49458BB}">
                  <c15:layout/>
                </c:ext>
                <c:ext xmlns:c16="http://schemas.microsoft.com/office/drawing/2014/chart" uri="{C3380CC4-5D6E-409C-BE32-E72D297353CC}">
                  <c16:uniqueId val="{00000008-1123-4280-93C4-B0632F61DFCD}"/>
                </c:ext>
              </c:extLst>
            </c:dLbl>
            <c:spPr>
              <a:noFill/>
              <a:ln>
                <a:noFill/>
              </a:ln>
              <a:effectLst/>
            </c:spPr>
            <c:txPr>
              <a:bodyPr wrap="square"/>
              <a:lstStyle/>
              <a:p>
                <a:pPr>
                  <a:defRPr sz="1000" b="1" strike="noStrike" spc="-1">
                    <a:solidFill>
                      <a:srgbClr val="000000"/>
                    </a:solidFill>
                    <a:latin typeface="Arial"/>
                  </a:defRPr>
                </a:pPr>
                <a:endParaRPr lang="es-ES"/>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layout/>
                <c15:showLeaderLines val="1"/>
              </c:ext>
            </c:extLst>
          </c:dLbls>
          <c:cat>
            <c:numRef>
              <c:f>'Cte. Ing. i Desp.'!$E$123:$G$123</c:f>
              <c:numCache>
                <c:formatCode>General</c:formatCode>
                <c:ptCount val="3"/>
                <c:pt idx="0">
                  <c:v>2024</c:v>
                </c:pt>
                <c:pt idx="1">
                  <c:v>2025</c:v>
                </c:pt>
                <c:pt idx="2">
                  <c:v>2026</c:v>
                </c:pt>
              </c:numCache>
            </c:numRef>
          </c:cat>
          <c:val>
            <c:numRef>
              <c:f>'Cte. Ing. i Desp.'!$E$125:$G$125</c:f>
              <c:numCache>
                <c:formatCode>0.00\ %</c:formatCode>
                <c:ptCount val="3"/>
                <c:pt idx="0">
                  <c:v>0</c:v>
                </c:pt>
                <c:pt idx="1">
                  <c:v>0</c:v>
                </c:pt>
                <c:pt idx="2">
                  <c:v>0</c:v>
                </c:pt>
              </c:numCache>
            </c:numRef>
          </c:val>
          <c:extLst>
            <c:ext xmlns:c16="http://schemas.microsoft.com/office/drawing/2014/chart" uri="{C3380CC4-5D6E-409C-BE32-E72D297353CC}">
              <c16:uniqueId val="{00000009-1123-4280-93C4-B0632F61DFCD}"/>
            </c:ext>
          </c:extLst>
        </c:ser>
        <c:ser>
          <c:idx val="2"/>
          <c:order val="2"/>
          <c:tx>
            <c:strRef>
              <c:f>'Cte. Ing. i Desp.'!$D$126</c:f>
              <c:strCache>
                <c:ptCount val="1"/>
                <c:pt idx="0">
                  <c:v>Beneficis</c:v>
                </c:pt>
              </c:strCache>
            </c:strRef>
          </c:tx>
          <c:spPr>
            <a:solidFill>
              <a:srgbClr val="81ACA6"/>
            </a:solidFill>
            <a:ln w="0">
              <a:noFill/>
            </a:ln>
          </c:spPr>
          <c:invertIfNegative val="0"/>
          <c:dPt>
            <c:idx val="0"/>
            <c:invertIfNegative val="0"/>
            <c:bubble3D val="0"/>
            <c:extLst>
              <c:ext xmlns:c16="http://schemas.microsoft.com/office/drawing/2014/chart" uri="{C3380CC4-5D6E-409C-BE32-E72D297353CC}">
                <c16:uniqueId val="{0000000B-1123-4280-93C4-B0632F61DFCD}"/>
              </c:ext>
            </c:extLst>
          </c:dPt>
          <c:dPt>
            <c:idx val="1"/>
            <c:invertIfNegative val="0"/>
            <c:bubble3D val="0"/>
            <c:extLst>
              <c:ext xmlns:c16="http://schemas.microsoft.com/office/drawing/2014/chart" uri="{C3380CC4-5D6E-409C-BE32-E72D297353CC}">
                <c16:uniqueId val="{0000000D-1123-4280-93C4-B0632F61DFCD}"/>
              </c:ext>
            </c:extLst>
          </c:dPt>
          <c:dPt>
            <c:idx val="2"/>
            <c:invertIfNegative val="0"/>
            <c:bubble3D val="0"/>
            <c:extLst>
              <c:ext xmlns:c16="http://schemas.microsoft.com/office/drawing/2014/chart" uri="{C3380CC4-5D6E-409C-BE32-E72D297353CC}">
                <c16:uniqueId val="{0000000F-1123-4280-93C4-B0632F61DFCD}"/>
              </c:ext>
            </c:extLst>
          </c:dPt>
          <c:dLbls>
            <c:dLbl>
              <c:idx val="0"/>
              <c:layout>
                <c:manualLayout>
                  <c:x val="8.25552716640299E-2"/>
                  <c:y val="7.8552118593736096E-3"/>
                </c:manualLayout>
              </c:layout>
              <c:spPr/>
              <c:txPr>
                <a:bodyPr wrap="square"/>
                <a:lstStyle/>
                <a:p>
                  <a:pPr>
                    <a:defRPr sz="1000" b="1" strike="noStrike" spc="-1">
                      <a:solidFill>
                        <a:srgbClr val="D9D9D9"/>
                      </a:solidFill>
                      <a:latin typeface="Arial"/>
                    </a:defRPr>
                  </a:pPr>
                  <a:endParaRPr lang="es-ES"/>
                </a:p>
              </c:txPr>
              <c:dLblPos val="ct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0B-1123-4280-93C4-B0632F61DFCD}"/>
                </c:ext>
              </c:extLst>
            </c:dLbl>
            <c:dLbl>
              <c:idx val="1"/>
              <c:layout>
                <c:manualLayout>
                  <c:x val="7.0518129060723106E-2"/>
                  <c:y val="7.8592542057505307E-3"/>
                </c:manualLayout>
              </c:layout>
              <c:spPr/>
              <c:txPr>
                <a:bodyPr wrap="square"/>
                <a:lstStyle/>
                <a:p>
                  <a:pPr>
                    <a:defRPr sz="1000" b="1" strike="noStrike" spc="-1">
                      <a:solidFill>
                        <a:srgbClr val="D9D9D9"/>
                      </a:solidFill>
                      <a:latin typeface="Arial"/>
                    </a:defRPr>
                  </a:pPr>
                  <a:endParaRPr lang="es-ES"/>
                </a:p>
              </c:txPr>
              <c:dLblPos val="ct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0D-1123-4280-93C4-B0632F61DFCD}"/>
                </c:ext>
              </c:extLst>
            </c:dLbl>
            <c:dLbl>
              <c:idx val="2"/>
              <c:layout>
                <c:manualLayout>
                  <c:x val="8.0187700236343903E-2"/>
                  <c:y val="-7.9910968875797905E-3"/>
                </c:manualLayout>
              </c:layout>
              <c:spPr/>
              <c:txPr>
                <a:bodyPr wrap="square"/>
                <a:lstStyle/>
                <a:p>
                  <a:pPr>
                    <a:defRPr sz="1000" b="1" strike="noStrike" spc="-1">
                      <a:solidFill>
                        <a:srgbClr val="D9D9D9"/>
                      </a:solidFill>
                      <a:latin typeface="Arial"/>
                    </a:defRPr>
                  </a:pPr>
                  <a:endParaRPr lang="es-ES"/>
                </a:p>
              </c:txPr>
              <c:dLblPos val="ctr"/>
              <c:showLegendKey val="0"/>
              <c:showVal val="1"/>
              <c:showCatName val="0"/>
              <c:showSerName val="0"/>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0F-1123-4280-93C4-B0632F61DFCD}"/>
                </c:ext>
              </c:extLst>
            </c:dLbl>
            <c:spPr>
              <a:noFill/>
              <a:ln>
                <a:noFill/>
              </a:ln>
              <a:effectLst/>
            </c:spPr>
            <c:txPr>
              <a:bodyPr wrap="square"/>
              <a:lstStyle/>
              <a:p>
                <a:pPr>
                  <a:defRPr sz="1000" b="1" strike="noStrike" spc="-1">
                    <a:solidFill>
                      <a:srgbClr val="D9D9D9"/>
                    </a:solidFill>
                    <a:latin typeface="Arial"/>
                  </a:defRPr>
                </a:pPr>
                <a:endParaRPr lang="es-ES"/>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'Cte. Ing. i Desp.'!$E$123:$G$123</c:f>
              <c:numCache>
                <c:formatCode>General</c:formatCode>
                <c:ptCount val="3"/>
                <c:pt idx="0">
                  <c:v>2024</c:v>
                </c:pt>
                <c:pt idx="1">
                  <c:v>2025</c:v>
                </c:pt>
                <c:pt idx="2">
                  <c:v>2026</c:v>
                </c:pt>
              </c:numCache>
            </c:numRef>
          </c:cat>
          <c:val>
            <c:numRef>
              <c:f>'Cte. Ing. i Desp.'!$E$126:$G$126</c:f>
              <c:numCache>
                <c:formatCode>0.00\ %</c:formatCode>
                <c:ptCount val="3"/>
                <c:pt idx="0">
                  <c:v>0</c:v>
                </c:pt>
                <c:pt idx="1">
                  <c:v>0</c:v>
                </c:pt>
                <c:pt idx="2">
                  <c:v>0</c:v>
                </c:pt>
              </c:numCache>
            </c:numRef>
          </c:val>
          <c:extLst>
            <c:ext xmlns:c16="http://schemas.microsoft.com/office/drawing/2014/chart" uri="{C3380CC4-5D6E-409C-BE32-E72D297353CC}">
              <c16:uniqueId val="{00000010-1123-4280-93C4-B0632F61DFCD}"/>
            </c:ext>
          </c:extLst>
        </c:ser>
        <c:dLbls>
          <c:showLegendKey val="0"/>
          <c:showVal val="0"/>
          <c:showCatName val="0"/>
          <c:showSerName val="0"/>
          <c:showPercent val="0"/>
          <c:showBubbleSize val="0"/>
        </c:dLbls>
        <c:gapWidth val="150"/>
        <c:overlap val="100"/>
        <c:axId val="52461407"/>
        <c:axId val="70366311"/>
      </c:barChart>
      <c:catAx>
        <c:axId val="52461407"/>
        <c:scaling>
          <c:orientation val="minMax"/>
        </c:scaling>
        <c:delete val="0"/>
        <c:axPos val="b"/>
        <c:numFmt formatCode="General" sourceLinked="0"/>
        <c:majorTickMark val="out"/>
        <c:minorTickMark val="none"/>
        <c:tickLblPos val="low"/>
        <c:spPr>
          <a:ln w="6480">
            <a:noFill/>
          </a:ln>
        </c:spPr>
        <c:txPr>
          <a:bodyPr/>
          <a:lstStyle/>
          <a:p>
            <a:pPr>
              <a:defRPr sz="1200" b="1" strike="noStrike" spc="-1">
                <a:solidFill>
                  <a:srgbClr val="D9D9D9"/>
                </a:solidFill>
                <a:latin typeface="Arial"/>
              </a:defRPr>
            </a:pPr>
            <a:endParaRPr lang="es-ES"/>
          </a:p>
        </c:txPr>
        <c:crossAx val="70366311"/>
        <c:crosses val="autoZero"/>
        <c:auto val="1"/>
        <c:lblAlgn val="ctr"/>
        <c:lblOffset val="100"/>
        <c:noMultiLvlLbl val="0"/>
      </c:catAx>
      <c:valAx>
        <c:axId val="70366311"/>
        <c:scaling>
          <c:orientation val="minMax"/>
          <c:max val="1"/>
        </c:scaling>
        <c:delete val="0"/>
        <c:axPos val="l"/>
        <c:majorGridlines>
          <c:spPr>
            <a:ln w="9360">
              <a:solidFill>
                <a:srgbClr val="808080"/>
              </a:solidFill>
              <a:round/>
            </a:ln>
          </c:spPr>
        </c:majorGridlines>
        <c:numFmt formatCode="0\ %" sourceLinked="0"/>
        <c:majorTickMark val="none"/>
        <c:minorTickMark val="none"/>
        <c:tickLblPos val="nextTo"/>
        <c:spPr>
          <a:ln w="6480">
            <a:noFill/>
          </a:ln>
        </c:spPr>
        <c:txPr>
          <a:bodyPr/>
          <a:lstStyle/>
          <a:p>
            <a:pPr>
              <a:defRPr sz="900" b="0" strike="noStrike" spc="-1">
                <a:solidFill>
                  <a:srgbClr val="D9D9D9"/>
                </a:solidFill>
                <a:latin typeface="Calibri"/>
              </a:defRPr>
            </a:pPr>
            <a:endParaRPr lang="es-ES"/>
          </a:p>
        </c:txPr>
        <c:crossAx val="52461407"/>
        <c:crosses val="autoZero"/>
        <c:crossBetween val="between"/>
      </c:valAx>
      <c:spPr>
        <a:noFill/>
        <a:ln w="6480">
          <a:noFill/>
        </a:ln>
      </c:spPr>
    </c:plotArea>
    <c:legend>
      <c:legendPos val="b"/>
      <c:layout/>
      <c:overlay val="0"/>
      <c:spPr>
        <a:noFill/>
        <a:ln w="0">
          <a:noFill/>
        </a:ln>
      </c:spPr>
      <c:txPr>
        <a:bodyPr/>
        <a:lstStyle/>
        <a:p>
          <a:pPr>
            <a:defRPr sz="1000" b="1" strike="noStrike" spc="-1">
              <a:solidFill>
                <a:srgbClr val="FFFFFF"/>
              </a:solidFill>
              <a:latin typeface="Arial"/>
              <a:ea typeface="Arial"/>
            </a:defRPr>
          </a:pPr>
          <a:endParaRPr lang="es-ES"/>
        </a:p>
      </c:txPr>
    </c:legend>
    <c:plotVisOnly val="1"/>
    <c:dispBlanksAs val="gap"/>
    <c:showDLblsOverMax val="1"/>
  </c:chart>
  <c:spPr>
    <a:gradFill>
      <a:gsLst>
        <a:gs pos="0">
          <a:srgbClr val="595959"/>
        </a:gs>
        <a:gs pos="100000">
          <a:srgbClr val="262626"/>
        </a:gs>
      </a:gsLst>
      <a:path path="circle">
        <a:fillToRect l="50000" t="50000" r="50000" b="50000"/>
      </a:path>
    </a:gradFill>
    <a:ln w="9360">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es-ES" sz="1600" b="1" strike="noStrike" spc="-1">
                <a:solidFill>
                  <a:srgbClr val="FFFFFF"/>
                </a:solidFill>
                <a:latin typeface="Arial"/>
              </a:defRPr>
            </a:pPr>
            <a:r>
              <a:rPr lang="es-ES" sz="1600" b="1" strike="noStrike" spc="-1">
                <a:solidFill>
                  <a:srgbClr val="FFFFFF"/>
                </a:solidFill>
                <a:latin typeface="Arial"/>
              </a:rPr>
              <a:t>LIQUIDESA</a:t>
            </a:r>
          </a:p>
        </c:rich>
      </c:tx>
      <c:layout>
        <c:manualLayout>
          <c:xMode val="edge"/>
          <c:yMode val="edge"/>
          <c:x val="0.34664174878242099"/>
          <c:y val="4.0899795501022501E-4"/>
        </c:manualLayout>
      </c:layout>
      <c:overlay val="0"/>
      <c:spPr>
        <a:noFill/>
        <a:ln w="0">
          <a:noFill/>
        </a:ln>
      </c:spPr>
    </c:title>
    <c:autoTitleDeleted val="0"/>
    <c:view3D>
      <c:rotX val="15"/>
      <c:rotY val="20"/>
      <c:rAngAx val="1"/>
    </c:view3D>
    <c:floor>
      <c:thickness val="0"/>
      <c:spPr>
        <a:solidFill>
          <a:srgbClr val="AFABAB">
            <a:alpha val="27000"/>
          </a:srgbClr>
        </a:solidFill>
        <a:ln w="6480">
          <a:noFill/>
        </a:ln>
      </c:spPr>
    </c:floor>
    <c:sideWall>
      <c:thickness val="0"/>
      <c:spPr>
        <a:noFill/>
        <a:ln w="6480">
          <a:noFill/>
        </a:ln>
      </c:spPr>
    </c:sideWall>
    <c:backWall>
      <c:thickness val="0"/>
      <c:spPr>
        <a:noFill/>
        <a:ln w="6480">
          <a:noFill/>
        </a:ln>
      </c:spPr>
    </c:backWall>
    <c:plotArea>
      <c:layout>
        <c:manualLayout>
          <c:layoutTarget val="inner"/>
          <c:xMode val="edge"/>
          <c:yMode val="edge"/>
          <c:x val="3.6357458375806999E-2"/>
          <c:y val="0.308588957055215"/>
          <c:w val="0.92683203080756604"/>
          <c:h val="0.51635991820040905"/>
        </c:manualLayout>
      </c:layout>
      <c:bar3DChart>
        <c:barDir val="col"/>
        <c:grouping val="standard"/>
        <c:varyColors val="0"/>
        <c:ser>
          <c:idx val="0"/>
          <c:order val="0"/>
          <c:spPr>
            <a:solidFill>
              <a:srgbClr val="5B9BD5">
                <a:alpha val="88000"/>
              </a:srgbClr>
            </a:solidFill>
            <a:ln w="0">
              <a:solidFill>
                <a:srgbClr val="1F4E79"/>
              </a:solidFill>
            </a:ln>
          </c:spPr>
          <c:invertIfNegative val="0"/>
          <c:dPt>
            <c:idx val="0"/>
            <c:invertIfNegative val="0"/>
            <c:bubble3D val="0"/>
            <c:spPr>
              <a:solidFill>
                <a:srgbClr val="5B9BD5">
                  <a:alpha val="88000"/>
                </a:srgbClr>
              </a:solidFill>
              <a:ln w="0">
                <a:solidFill>
                  <a:srgbClr val="1F4E79"/>
                </a:solidFill>
              </a:ln>
            </c:spPr>
            <c:extLst>
              <c:ext xmlns:c16="http://schemas.microsoft.com/office/drawing/2014/chart" uri="{C3380CC4-5D6E-409C-BE32-E72D297353CC}">
                <c16:uniqueId val="{00000001-E92D-48D2-B8FF-52D402F77330}"/>
              </c:ext>
            </c:extLst>
          </c:dPt>
          <c:dPt>
            <c:idx val="1"/>
            <c:invertIfNegative val="0"/>
            <c:bubble3D val="0"/>
            <c:extLst>
              <c:ext xmlns:c16="http://schemas.microsoft.com/office/drawing/2014/chart" uri="{C3380CC4-5D6E-409C-BE32-E72D297353CC}">
                <c16:uniqueId val="{00000003-E92D-48D2-B8FF-52D402F77330}"/>
              </c:ext>
            </c:extLst>
          </c:dPt>
          <c:dPt>
            <c:idx val="2"/>
            <c:invertIfNegative val="0"/>
            <c:bubble3D val="0"/>
            <c:extLst>
              <c:ext xmlns:c16="http://schemas.microsoft.com/office/drawing/2014/chart" uri="{C3380CC4-5D6E-409C-BE32-E72D297353CC}">
                <c16:uniqueId val="{00000005-E92D-48D2-B8FF-52D402F77330}"/>
              </c:ext>
            </c:extLst>
          </c:dPt>
          <c:dLbls>
            <c:dLbl>
              <c:idx val="0"/>
              <c:layout>
                <c:manualLayout>
                  <c:x val="-3.3019947168084502E-3"/>
                  <c:y val="-6.2418296983446003E-2"/>
                </c:manualLayout>
              </c:layout>
              <c:tx>
                <c:rich>
                  <a:bodyPr/>
                  <a:lstStyle/>
                  <a:p>
                    <a:fld id="{6985FDBF-A2FC-4737-8B31-1457F91E75E9}" type="VALUE">
                      <a:rPr lang="en-US" sz="1000" b="0" strike="noStrike" spc="-1">
                        <a:solidFill>
                          <a:srgbClr val="FFFFFF"/>
                        </a:solidFill>
                        <a:latin typeface="Arial"/>
                      </a:rPr>
                      <a:pPr/>
                      <a:t>[VALOR]</a:t>
                    </a:fld>
                    <a:endParaRPr lang="es-ES"/>
                  </a:p>
                </c:rich>
              </c:tx>
              <c:spP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E92D-48D2-B8FF-52D402F77330}"/>
                </c:ext>
              </c:extLst>
            </c:dLbl>
            <c:dLbl>
              <c:idx val="1"/>
              <c:layout>
                <c:manualLayout>
                  <c:x val="3.7280704329375899E-3"/>
                  <c:y val="-6.0212529684829902E-2"/>
                </c:manualLayout>
              </c:layout>
              <c:tx>
                <c:rich>
                  <a:bodyPr/>
                  <a:lstStyle/>
                  <a:p>
                    <a:fld id="{78E6D59A-B814-4E5C-9880-C747F765DEED}" type="VALUE">
                      <a:rPr lang="en-US" sz="1000" b="0" strike="noStrike" spc="-1">
                        <a:solidFill>
                          <a:srgbClr val="FFFFFF"/>
                        </a:solidFill>
                        <a:latin typeface="Arial"/>
                      </a:rPr>
                      <a:pPr/>
                      <a:t>[VALOR]</a:t>
                    </a:fld>
                    <a:endParaRPr lang="es-ES"/>
                  </a:p>
                </c:rich>
              </c:tx>
              <c:spP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E92D-48D2-B8FF-52D402F77330}"/>
                </c:ext>
              </c:extLst>
            </c:dLbl>
            <c:dLbl>
              <c:idx val="2"/>
              <c:layout>
                <c:manualLayout>
                  <c:x val="0"/>
                  <c:y val="-6.0212529684829902E-2"/>
                </c:manualLayout>
              </c:layout>
              <c:tx>
                <c:rich>
                  <a:bodyPr/>
                  <a:lstStyle/>
                  <a:p>
                    <a:fld id="{97382CB5-3BA7-4F84-B7E3-4224C6218FE7}" type="VALUE">
                      <a:rPr lang="en-US" sz="1000" b="0" strike="noStrike" spc="-1">
                        <a:solidFill>
                          <a:srgbClr val="FFFFFF"/>
                        </a:solidFill>
                        <a:latin typeface="Arial"/>
                      </a:rPr>
                      <a:pPr/>
                      <a:t>[VALOR]</a:t>
                    </a:fld>
                    <a:endParaRPr lang="es-ES"/>
                  </a:p>
                </c:rich>
              </c:tx>
              <c:spP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E92D-48D2-B8FF-52D402F77330}"/>
                </c:ext>
              </c:extLst>
            </c:dLbl>
            <c:spPr>
              <a:noFill/>
              <a:ln>
                <a:noFill/>
              </a:ln>
              <a:effectLst/>
            </c:spPr>
            <c:txPr>
              <a:bodyPr wrap="square"/>
              <a:lstStyle/>
              <a:p>
                <a:pPr>
                  <a:defRPr sz="1000" b="1" strike="noStrike" spc="-1">
                    <a:solidFill>
                      <a:srgbClr val="FFFFFF"/>
                    </a:solidFill>
                    <a:latin typeface="Arial"/>
                  </a:defRPr>
                </a:pPr>
                <a:endParaRPr lang="es-ES"/>
              </a:p>
            </c:txP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'Punt Eq. i Ràtios '!$F$53:$H$53</c:f>
              <c:numCache>
                <c:formatCode>General</c:formatCode>
                <c:ptCount val="3"/>
                <c:pt idx="0">
                  <c:v>2024</c:v>
                </c:pt>
                <c:pt idx="1">
                  <c:v>2025</c:v>
                </c:pt>
                <c:pt idx="2">
                  <c:v>2026</c:v>
                </c:pt>
              </c:numCache>
            </c:numRef>
          </c:cat>
          <c:val>
            <c:numRef>
              <c:f>'Punt Eq. i Ràtios '!$F$54:$H$54</c:f>
              <c:numCache>
                <c:formatCode>0.0</c:formatCode>
                <c:ptCount val="3"/>
                <c:pt idx="0">
                  <c:v>0</c:v>
                </c:pt>
                <c:pt idx="1">
                  <c:v>0</c:v>
                </c:pt>
                <c:pt idx="2">
                  <c:v>0</c:v>
                </c:pt>
              </c:numCache>
            </c:numRef>
          </c:val>
          <c:extLst>
            <c:ext xmlns:c16="http://schemas.microsoft.com/office/drawing/2014/chart" uri="{C3380CC4-5D6E-409C-BE32-E72D297353CC}">
              <c16:uniqueId val="{00000006-E92D-48D2-B8FF-52D402F77330}"/>
            </c:ext>
          </c:extLst>
        </c:ser>
        <c:dLbls>
          <c:showLegendKey val="0"/>
          <c:showVal val="0"/>
          <c:showCatName val="0"/>
          <c:showSerName val="0"/>
          <c:showPercent val="0"/>
          <c:showBubbleSize val="0"/>
        </c:dLbls>
        <c:gapWidth val="84"/>
        <c:shape val="box"/>
        <c:axId val="91443514"/>
        <c:axId val="52316587"/>
        <c:axId val="0"/>
      </c:bar3DChart>
      <c:catAx>
        <c:axId val="91443514"/>
        <c:scaling>
          <c:orientation val="minMax"/>
        </c:scaling>
        <c:delete val="0"/>
        <c:axPos val="b"/>
        <c:numFmt formatCode="General" sourceLinked="0"/>
        <c:majorTickMark val="none"/>
        <c:minorTickMark val="none"/>
        <c:tickLblPos val="nextTo"/>
        <c:spPr>
          <a:ln w="6480">
            <a:noFill/>
          </a:ln>
        </c:spPr>
        <c:txPr>
          <a:bodyPr/>
          <a:lstStyle/>
          <a:p>
            <a:pPr>
              <a:defRPr sz="1300" b="1" strike="noStrike" spc="-1">
                <a:solidFill>
                  <a:srgbClr val="FFFFFF"/>
                </a:solidFill>
                <a:latin typeface="Arial"/>
              </a:defRPr>
            </a:pPr>
            <a:endParaRPr lang="es-ES"/>
          </a:p>
        </c:txPr>
        <c:crossAx val="52316587"/>
        <c:crosses val="autoZero"/>
        <c:auto val="1"/>
        <c:lblAlgn val="ctr"/>
        <c:lblOffset val="100"/>
        <c:noMultiLvlLbl val="0"/>
      </c:catAx>
      <c:valAx>
        <c:axId val="52316587"/>
        <c:scaling>
          <c:orientation val="minMax"/>
        </c:scaling>
        <c:delete val="1"/>
        <c:axPos val="l"/>
        <c:numFmt formatCode="0.0" sourceLinked="1"/>
        <c:majorTickMark val="out"/>
        <c:minorTickMark val="none"/>
        <c:tickLblPos val="nextTo"/>
        <c:crossAx val="91443514"/>
        <c:crosses val="autoZero"/>
        <c:crossBetween val="between"/>
      </c:valAx>
    </c:plotArea>
    <c:plotVisOnly val="1"/>
    <c:dispBlanksAs val="gap"/>
    <c:showDLblsOverMax val="1"/>
  </c:chart>
  <c:spPr>
    <a:solidFill>
      <a:srgbClr val="404040"/>
    </a:solidFill>
    <a:ln w="6480">
      <a:solidFill>
        <a:srgbClr val="8B8B8B"/>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es-ES" sz="1600" b="1" strike="noStrike" spc="-1">
                <a:solidFill>
                  <a:srgbClr val="FFFFFF"/>
                </a:solidFill>
                <a:latin typeface="Arial"/>
              </a:defRPr>
            </a:pPr>
            <a:r>
              <a:rPr lang="es-ES" sz="1600" b="1" strike="noStrike" spc="-1">
                <a:solidFill>
                  <a:srgbClr val="FFFFFF"/>
                </a:solidFill>
                <a:latin typeface="Arial"/>
              </a:rPr>
              <a:t>SOLVÈNCIA</a:t>
            </a:r>
          </a:p>
        </c:rich>
      </c:tx>
      <c:layout>
        <c:manualLayout>
          <c:xMode val="edge"/>
          <c:yMode val="edge"/>
          <c:x val="0.34030309936189601"/>
          <c:y val="2.1587171052631599E-2"/>
        </c:manualLayout>
      </c:layout>
      <c:overlay val="0"/>
      <c:spPr>
        <a:noFill/>
        <a:ln w="0">
          <a:noFill/>
        </a:ln>
      </c:spPr>
    </c:title>
    <c:autoTitleDeleted val="0"/>
    <c:view3D>
      <c:rotX val="15"/>
      <c:rotY val="20"/>
      <c:rAngAx val="1"/>
    </c:view3D>
    <c:floor>
      <c:thickness val="0"/>
      <c:spPr>
        <a:solidFill>
          <a:srgbClr val="AFABAB">
            <a:alpha val="27000"/>
          </a:srgbClr>
        </a:solidFill>
        <a:ln w="6480">
          <a:noFill/>
        </a:ln>
      </c:spPr>
    </c:floor>
    <c:sideWall>
      <c:thickness val="0"/>
      <c:spPr>
        <a:noFill/>
        <a:ln w="6480">
          <a:noFill/>
        </a:ln>
      </c:spPr>
    </c:sideWall>
    <c:backWall>
      <c:thickness val="0"/>
      <c:spPr>
        <a:noFill/>
        <a:ln w="6480">
          <a:noFill/>
        </a:ln>
      </c:spPr>
    </c:backWall>
    <c:plotArea>
      <c:layout>
        <c:manualLayout>
          <c:layoutTarget val="inner"/>
          <c:xMode val="edge"/>
          <c:yMode val="edge"/>
          <c:x val="3.6690975387420201E-2"/>
          <c:y val="0.30818256578947401"/>
          <c:w val="0.92616226071103003"/>
          <c:h val="0.51685855263157898"/>
        </c:manualLayout>
      </c:layout>
      <c:bar3DChart>
        <c:barDir val="col"/>
        <c:grouping val="standard"/>
        <c:varyColors val="0"/>
        <c:ser>
          <c:idx val="0"/>
          <c:order val="0"/>
          <c:spPr>
            <a:solidFill>
              <a:srgbClr val="5B9BD5">
                <a:alpha val="88000"/>
              </a:srgbClr>
            </a:solidFill>
            <a:ln w="0">
              <a:solidFill>
                <a:srgbClr val="1F4E79"/>
              </a:solidFill>
            </a:ln>
          </c:spPr>
          <c:invertIfNegative val="0"/>
          <c:dPt>
            <c:idx val="0"/>
            <c:invertIfNegative val="0"/>
            <c:bubble3D val="0"/>
            <c:spPr>
              <a:solidFill>
                <a:srgbClr val="5B9BD5">
                  <a:alpha val="88000"/>
                </a:srgbClr>
              </a:solidFill>
              <a:ln w="0">
                <a:solidFill>
                  <a:srgbClr val="1F4E79"/>
                </a:solidFill>
              </a:ln>
            </c:spPr>
            <c:extLst>
              <c:ext xmlns:c16="http://schemas.microsoft.com/office/drawing/2014/chart" uri="{C3380CC4-5D6E-409C-BE32-E72D297353CC}">
                <c16:uniqueId val="{00000001-3AA5-4AC4-90F6-1B6AC04DE2BF}"/>
              </c:ext>
            </c:extLst>
          </c:dPt>
          <c:dPt>
            <c:idx val="1"/>
            <c:invertIfNegative val="0"/>
            <c:bubble3D val="0"/>
            <c:extLst>
              <c:ext xmlns:c16="http://schemas.microsoft.com/office/drawing/2014/chart" uri="{C3380CC4-5D6E-409C-BE32-E72D297353CC}">
                <c16:uniqueId val="{00000003-3AA5-4AC4-90F6-1B6AC04DE2BF}"/>
              </c:ext>
            </c:extLst>
          </c:dPt>
          <c:dPt>
            <c:idx val="2"/>
            <c:invertIfNegative val="0"/>
            <c:bubble3D val="0"/>
            <c:extLst>
              <c:ext xmlns:c16="http://schemas.microsoft.com/office/drawing/2014/chart" uri="{C3380CC4-5D6E-409C-BE32-E72D297353CC}">
                <c16:uniqueId val="{00000005-3AA5-4AC4-90F6-1B6AC04DE2BF}"/>
              </c:ext>
            </c:extLst>
          </c:dPt>
          <c:dLbls>
            <c:dLbl>
              <c:idx val="0"/>
              <c:layout>
                <c:manualLayout>
                  <c:x val="6.6619805491150604E-3"/>
                  <c:y val="-8.5492140781546294E-2"/>
                </c:manualLayout>
              </c:layout>
              <c:spPr/>
              <c:txPr>
                <a:bodyPr wrap="square"/>
                <a:lstStyle/>
                <a:p>
                  <a:pPr>
                    <a:defRPr sz="1000" b="1" strike="noStrike" spc="-1">
                      <a:solidFill>
                        <a:srgbClr val="FFFFFF"/>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1-3AA5-4AC4-90F6-1B6AC04DE2BF}"/>
                </c:ext>
              </c:extLst>
            </c:dLbl>
            <c:dLbl>
              <c:idx val="1"/>
              <c:layout>
                <c:manualLayout>
                  <c:x val="3.3309902745575302E-3"/>
                  <c:y val="-8.5492140781546294E-2"/>
                </c:manualLayout>
              </c:layout>
              <c:spPr/>
              <c:txPr>
                <a:bodyPr wrap="square"/>
                <a:lstStyle/>
                <a:p>
                  <a:pPr>
                    <a:defRPr sz="1000" b="1" strike="noStrike" spc="-1">
                      <a:solidFill>
                        <a:srgbClr val="FFFFFF"/>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3AA5-4AC4-90F6-1B6AC04DE2BF}"/>
                </c:ext>
              </c:extLst>
            </c:dLbl>
            <c:dLbl>
              <c:idx val="2"/>
              <c:layout>
                <c:manualLayout>
                  <c:x val="-6.66198054911518E-3"/>
                  <c:y val="-8.5492140781546294E-2"/>
                </c:manualLayout>
              </c:layout>
              <c:spPr/>
              <c:txPr>
                <a:bodyPr wrap="square"/>
                <a:lstStyle/>
                <a:p>
                  <a:pPr>
                    <a:defRPr sz="1000" b="1" strike="noStrike" spc="-1">
                      <a:solidFill>
                        <a:srgbClr val="FFFFFF"/>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5-3AA5-4AC4-90F6-1B6AC04DE2BF}"/>
                </c:ext>
              </c:extLst>
            </c:dLbl>
            <c:spPr>
              <a:noFill/>
              <a:ln>
                <a:noFill/>
              </a:ln>
              <a:effectLst/>
            </c:spPr>
            <c:txPr>
              <a:bodyPr wrap="square"/>
              <a:lstStyle/>
              <a:p>
                <a:pPr>
                  <a:defRPr sz="1000" b="1" strike="noStrike" spc="-1">
                    <a:solidFill>
                      <a:srgbClr val="FFFFFF"/>
                    </a:solidFill>
                    <a:latin typeface="Arial"/>
                  </a:defRPr>
                </a:pPr>
                <a:endParaRPr lang="es-ES"/>
              </a:p>
            </c:txP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'Punt Eq. i Ràtios '!$F$64:$H$64</c:f>
              <c:numCache>
                <c:formatCode>General</c:formatCode>
                <c:ptCount val="3"/>
                <c:pt idx="0">
                  <c:v>2024</c:v>
                </c:pt>
                <c:pt idx="1">
                  <c:v>2025</c:v>
                </c:pt>
                <c:pt idx="2">
                  <c:v>2026</c:v>
                </c:pt>
              </c:numCache>
            </c:numRef>
          </c:cat>
          <c:val>
            <c:numRef>
              <c:f>'Punt Eq. i Ràtios '!$F$65:$H$65</c:f>
              <c:numCache>
                <c:formatCode>0.00</c:formatCode>
                <c:ptCount val="3"/>
                <c:pt idx="0">
                  <c:v>0</c:v>
                </c:pt>
                <c:pt idx="1">
                  <c:v>0</c:v>
                </c:pt>
                <c:pt idx="2">
                  <c:v>0</c:v>
                </c:pt>
              </c:numCache>
            </c:numRef>
          </c:val>
          <c:extLst>
            <c:ext xmlns:c16="http://schemas.microsoft.com/office/drawing/2014/chart" uri="{C3380CC4-5D6E-409C-BE32-E72D297353CC}">
              <c16:uniqueId val="{00000006-3AA5-4AC4-90F6-1B6AC04DE2BF}"/>
            </c:ext>
          </c:extLst>
        </c:ser>
        <c:dLbls>
          <c:showLegendKey val="0"/>
          <c:showVal val="0"/>
          <c:showCatName val="0"/>
          <c:showSerName val="0"/>
          <c:showPercent val="0"/>
          <c:showBubbleSize val="0"/>
        </c:dLbls>
        <c:gapWidth val="84"/>
        <c:shape val="box"/>
        <c:axId val="54396630"/>
        <c:axId val="65488822"/>
        <c:axId val="0"/>
      </c:bar3DChart>
      <c:catAx>
        <c:axId val="54396630"/>
        <c:scaling>
          <c:orientation val="minMax"/>
        </c:scaling>
        <c:delete val="0"/>
        <c:axPos val="b"/>
        <c:numFmt formatCode="General" sourceLinked="0"/>
        <c:majorTickMark val="none"/>
        <c:minorTickMark val="none"/>
        <c:tickLblPos val="nextTo"/>
        <c:spPr>
          <a:ln w="6480">
            <a:noFill/>
          </a:ln>
        </c:spPr>
        <c:txPr>
          <a:bodyPr/>
          <a:lstStyle/>
          <a:p>
            <a:pPr>
              <a:defRPr sz="1300" b="1" strike="noStrike" spc="-1">
                <a:solidFill>
                  <a:srgbClr val="FFFFFF"/>
                </a:solidFill>
                <a:latin typeface="Arial"/>
              </a:defRPr>
            </a:pPr>
            <a:endParaRPr lang="es-ES"/>
          </a:p>
        </c:txPr>
        <c:crossAx val="65488822"/>
        <c:crosses val="autoZero"/>
        <c:auto val="1"/>
        <c:lblAlgn val="ctr"/>
        <c:lblOffset val="100"/>
        <c:noMultiLvlLbl val="0"/>
      </c:catAx>
      <c:valAx>
        <c:axId val="65488822"/>
        <c:scaling>
          <c:orientation val="minMax"/>
        </c:scaling>
        <c:delete val="1"/>
        <c:axPos val="l"/>
        <c:numFmt formatCode="0.00" sourceLinked="1"/>
        <c:majorTickMark val="out"/>
        <c:minorTickMark val="none"/>
        <c:tickLblPos val="nextTo"/>
        <c:crossAx val="54396630"/>
        <c:crosses val="autoZero"/>
        <c:crossBetween val="between"/>
      </c:valAx>
    </c:plotArea>
    <c:plotVisOnly val="1"/>
    <c:dispBlanksAs val="gap"/>
    <c:showDLblsOverMax val="1"/>
  </c:chart>
  <c:spPr>
    <a:solidFill>
      <a:srgbClr val="404040"/>
    </a:solidFill>
    <a:ln w="6480">
      <a:solidFill>
        <a:srgbClr val="8B8B8B"/>
      </a:solidFill>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es-ES" sz="1500" b="1" strike="noStrike" spc="-1">
                <a:solidFill>
                  <a:srgbClr val="FFFFFF"/>
                </a:solidFill>
                <a:latin typeface="Arial"/>
              </a:defRPr>
            </a:pPr>
            <a:r>
              <a:rPr lang="es-ES" sz="1500" b="1" strike="noStrike" spc="-1">
                <a:solidFill>
                  <a:srgbClr val="FFFFFF"/>
                </a:solidFill>
                <a:latin typeface="Arial"/>
              </a:rPr>
              <a:t>RENDIBILITAT SOBRE VENDES</a:t>
            </a:r>
          </a:p>
        </c:rich>
      </c:tx>
      <c:layout>
        <c:manualLayout>
          <c:xMode val="edge"/>
          <c:yMode val="edge"/>
          <c:x val="0.116626559964184"/>
          <c:y val="3.7828636277662198E-4"/>
        </c:manualLayout>
      </c:layout>
      <c:overlay val="0"/>
      <c:spPr>
        <a:noFill/>
        <a:ln w="0">
          <a:noFill/>
        </a:ln>
      </c:spPr>
    </c:title>
    <c:autoTitleDeleted val="0"/>
    <c:view3D>
      <c:rotX val="15"/>
      <c:rotY val="20"/>
      <c:rAngAx val="1"/>
    </c:view3D>
    <c:floor>
      <c:thickness val="0"/>
      <c:spPr>
        <a:solidFill>
          <a:srgbClr val="AFABAB">
            <a:alpha val="27000"/>
          </a:srgbClr>
        </a:solidFill>
        <a:ln w="6480">
          <a:noFill/>
        </a:ln>
      </c:spPr>
    </c:floor>
    <c:sideWall>
      <c:thickness val="0"/>
      <c:spPr>
        <a:noFill/>
        <a:ln w="6480">
          <a:noFill/>
        </a:ln>
      </c:spPr>
    </c:sideWall>
    <c:backWall>
      <c:thickness val="0"/>
      <c:spPr>
        <a:noFill/>
        <a:ln w="6480">
          <a:noFill/>
        </a:ln>
      </c:spPr>
    </c:backWall>
    <c:plotArea>
      <c:layout>
        <c:manualLayout>
          <c:layoutTarget val="inner"/>
          <c:xMode val="edge"/>
          <c:yMode val="edge"/>
          <c:x val="4.0629022329173398E-2"/>
          <c:y val="0.27728390391526397"/>
          <c:w val="0.92512171917846497"/>
          <c:h val="0.56099867599773001"/>
        </c:manualLayout>
      </c:layout>
      <c:bar3DChart>
        <c:barDir val="col"/>
        <c:grouping val="clustered"/>
        <c:varyColors val="0"/>
        <c:ser>
          <c:idx val="0"/>
          <c:order val="0"/>
          <c:spPr>
            <a:solidFill>
              <a:srgbClr val="ED7D31"/>
            </a:solidFill>
            <a:ln w="0">
              <a:solidFill>
                <a:srgbClr val="1F4E79"/>
              </a:solidFill>
            </a:ln>
          </c:spPr>
          <c:invertIfNegative val="0"/>
          <c:dPt>
            <c:idx val="0"/>
            <c:invertIfNegative val="0"/>
            <c:bubble3D val="0"/>
            <c:spPr>
              <a:solidFill>
                <a:srgbClr val="ED7D31"/>
              </a:solidFill>
              <a:ln w="0">
                <a:solidFill>
                  <a:srgbClr val="1F4E79"/>
                </a:solidFill>
              </a:ln>
            </c:spPr>
            <c:extLst>
              <c:ext xmlns:c16="http://schemas.microsoft.com/office/drawing/2014/chart" uri="{C3380CC4-5D6E-409C-BE32-E72D297353CC}">
                <c16:uniqueId val="{00000001-E97F-4A74-A087-DCB7ABF3A183}"/>
              </c:ext>
            </c:extLst>
          </c:dPt>
          <c:dPt>
            <c:idx val="1"/>
            <c:invertIfNegative val="0"/>
            <c:bubble3D val="0"/>
            <c:extLst>
              <c:ext xmlns:c16="http://schemas.microsoft.com/office/drawing/2014/chart" uri="{C3380CC4-5D6E-409C-BE32-E72D297353CC}">
                <c16:uniqueId val="{00000003-E97F-4A74-A087-DCB7ABF3A183}"/>
              </c:ext>
            </c:extLst>
          </c:dPt>
          <c:dPt>
            <c:idx val="2"/>
            <c:invertIfNegative val="0"/>
            <c:bubble3D val="0"/>
            <c:extLst>
              <c:ext xmlns:c16="http://schemas.microsoft.com/office/drawing/2014/chart" uri="{C3380CC4-5D6E-409C-BE32-E72D297353CC}">
                <c16:uniqueId val="{00000005-E97F-4A74-A087-DCB7ABF3A183}"/>
              </c:ext>
            </c:extLst>
          </c:dPt>
          <c:dLbls>
            <c:dLbl>
              <c:idx val="0"/>
              <c:tx>
                <c:rich>
                  <a:bodyPr/>
                  <a:lstStyle/>
                  <a:p>
                    <a:fld id="{4BE5E159-4D3B-417C-8737-D7F0905CFC4C}" type="VALUE">
                      <a:rPr lang="en-US" sz="1000" b="0" strike="noStrike" spc="-1">
                        <a:solidFill>
                          <a:srgbClr val="FFFF00"/>
                        </a:solidFill>
                        <a:latin typeface="Arial"/>
                      </a:rPr>
                      <a:pPr/>
                      <a:t>[VALOR]</a:t>
                    </a:fld>
                    <a:endParaRPr lang="es-ES"/>
                  </a:p>
                </c:rich>
              </c:tx>
              <c:spP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E97F-4A74-A087-DCB7ABF3A183}"/>
                </c:ext>
              </c:extLst>
            </c:dLbl>
            <c:dLbl>
              <c:idx val="1"/>
              <c:tx>
                <c:rich>
                  <a:bodyPr/>
                  <a:lstStyle/>
                  <a:p>
                    <a:fld id="{EBE53CC4-8EB3-4767-9DF0-8DDFB28DD09D}" type="VALUE">
                      <a:rPr lang="en-US" sz="1000" b="0" strike="noStrike" spc="-1">
                        <a:solidFill>
                          <a:srgbClr val="FFFF00"/>
                        </a:solidFill>
                        <a:latin typeface="Arial"/>
                      </a:rPr>
                      <a:pPr/>
                      <a:t>[VALOR]</a:t>
                    </a:fld>
                    <a:endParaRPr lang="es-ES"/>
                  </a:p>
                </c:rich>
              </c:tx>
              <c:spP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E97F-4A74-A087-DCB7ABF3A183}"/>
                </c:ext>
              </c:extLst>
            </c:dLbl>
            <c:dLbl>
              <c:idx val="2"/>
              <c:tx>
                <c:rich>
                  <a:bodyPr/>
                  <a:lstStyle/>
                  <a:p>
                    <a:fld id="{3269C9EA-76C7-4FE1-BDDB-F53DCF70C78C}" type="VALUE">
                      <a:rPr lang="en-US" sz="1000" b="0" strike="noStrike" spc="-1">
                        <a:solidFill>
                          <a:srgbClr val="FFFF00"/>
                        </a:solidFill>
                        <a:latin typeface="Arial"/>
                      </a:rPr>
                      <a:pPr/>
                      <a:t>[VALOR]</a:t>
                    </a:fld>
                    <a:endParaRPr lang="es-ES"/>
                  </a:p>
                </c:rich>
              </c:tx>
              <c:spP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E97F-4A74-A087-DCB7ABF3A183}"/>
                </c:ext>
              </c:extLst>
            </c:dLbl>
            <c:spPr>
              <a:noFill/>
              <a:ln>
                <a:noFill/>
              </a:ln>
              <a:effectLst/>
            </c:spPr>
            <c:txPr>
              <a:bodyPr wrap="square"/>
              <a:lstStyle/>
              <a:p>
                <a:pPr>
                  <a:defRPr sz="1000" b="1" strike="noStrike" spc="-1">
                    <a:solidFill>
                      <a:srgbClr val="FFFF00"/>
                    </a:solidFill>
                    <a:latin typeface="Arial"/>
                  </a:defRPr>
                </a:pPr>
                <a:endParaRPr lang="es-ES"/>
              </a:p>
            </c:txP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'Punt Eq. i Ràtios '!$F$37:$H$37</c:f>
              <c:numCache>
                <c:formatCode>General</c:formatCode>
                <c:ptCount val="3"/>
                <c:pt idx="0">
                  <c:v>2024</c:v>
                </c:pt>
                <c:pt idx="1">
                  <c:v>2025</c:v>
                </c:pt>
                <c:pt idx="2">
                  <c:v>2026</c:v>
                </c:pt>
              </c:numCache>
            </c:numRef>
          </c:cat>
          <c:val>
            <c:numRef>
              <c:f>'Punt Eq. i Ràtios '!$F$38:$H$38</c:f>
              <c:numCache>
                <c:formatCode>0\ %</c:formatCode>
                <c:ptCount val="3"/>
                <c:pt idx="0">
                  <c:v>0</c:v>
                </c:pt>
                <c:pt idx="1">
                  <c:v>0</c:v>
                </c:pt>
                <c:pt idx="2">
                  <c:v>0</c:v>
                </c:pt>
              </c:numCache>
            </c:numRef>
          </c:val>
          <c:extLst>
            <c:ext xmlns:c16="http://schemas.microsoft.com/office/drawing/2014/chart" uri="{C3380CC4-5D6E-409C-BE32-E72D297353CC}">
              <c16:uniqueId val="{00000006-E97F-4A74-A087-DCB7ABF3A183}"/>
            </c:ext>
          </c:extLst>
        </c:ser>
        <c:dLbls>
          <c:showLegendKey val="0"/>
          <c:showVal val="0"/>
          <c:showCatName val="0"/>
          <c:showSerName val="0"/>
          <c:showPercent val="0"/>
          <c:showBubbleSize val="0"/>
        </c:dLbls>
        <c:gapWidth val="84"/>
        <c:shape val="box"/>
        <c:axId val="51705047"/>
        <c:axId val="70407210"/>
        <c:axId val="0"/>
      </c:bar3DChart>
      <c:catAx>
        <c:axId val="51705047"/>
        <c:scaling>
          <c:orientation val="minMax"/>
        </c:scaling>
        <c:delete val="0"/>
        <c:axPos val="b"/>
        <c:numFmt formatCode="General" sourceLinked="0"/>
        <c:majorTickMark val="none"/>
        <c:minorTickMark val="none"/>
        <c:tickLblPos val="nextTo"/>
        <c:spPr>
          <a:ln w="6480">
            <a:noFill/>
          </a:ln>
        </c:spPr>
        <c:txPr>
          <a:bodyPr/>
          <a:lstStyle/>
          <a:p>
            <a:pPr>
              <a:defRPr sz="1300" b="1" strike="noStrike" spc="-1">
                <a:solidFill>
                  <a:srgbClr val="FFFFFF"/>
                </a:solidFill>
                <a:latin typeface="Arial"/>
              </a:defRPr>
            </a:pPr>
            <a:endParaRPr lang="es-ES"/>
          </a:p>
        </c:txPr>
        <c:crossAx val="70407210"/>
        <c:crosses val="autoZero"/>
        <c:auto val="1"/>
        <c:lblAlgn val="ctr"/>
        <c:lblOffset val="100"/>
        <c:noMultiLvlLbl val="0"/>
      </c:catAx>
      <c:valAx>
        <c:axId val="70407210"/>
        <c:scaling>
          <c:orientation val="minMax"/>
        </c:scaling>
        <c:delete val="1"/>
        <c:axPos val="l"/>
        <c:numFmt formatCode="0\ %" sourceLinked="1"/>
        <c:majorTickMark val="out"/>
        <c:minorTickMark val="none"/>
        <c:tickLblPos val="nextTo"/>
        <c:crossAx val="51705047"/>
        <c:crosses val="autoZero"/>
        <c:crossBetween val="between"/>
      </c:valAx>
    </c:plotArea>
    <c:plotVisOnly val="1"/>
    <c:dispBlanksAs val="gap"/>
    <c:showDLblsOverMax val="1"/>
  </c:chart>
  <c:spPr>
    <a:solidFill>
      <a:srgbClr val="404040"/>
    </a:solidFill>
    <a:ln w="6480">
      <a:solidFill>
        <a:srgbClr val="8B8B8B"/>
      </a:solidFill>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es-ES" sz="1500" b="1" strike="noStrike" spc="-1">
                <a:solidFill>
                  <a:srgbClr val="FFFFFF"/>
                </a:solidFill>
                <a:latin typeface="Arial"/>
              </a:defRPr>
            </a:pPr>
            <a:r>
              <a:rPr lang="es-ES" sz="1500" b="1" strike="noStrike" spc="-1">
                <a:solidFill>
                  <a:srgbClr val="FFFFFF"/>
                </a:solidFill>
                <a:latin typeface="Arial"/>
              </a:rPr>
              <a:t>SOBRE RECURSOS PROPIS</a:t>
            </a:r>
          </a:p>
        </c:rich>
      </c:tx>
      <c:layout>
        <c:manualLayout>
          <c:xMode val="edge"/>
          <c:yMode val="edge"/>
          <c:x val="0.139928896789246"/>
          <c:y val="2.30864855265495E-3"/>
        </c:manualLayout>
      </c:layout>
      <c:overlay val="0"/>
      <c:spPr>
        <a:noFill/>
        <a:ln w="0">
          <a:noFill/>
        </a:ln>
      </c:spPr>
    </c:title>
    <c:autoTitleDeleted val="0"/>
    <c:view3D>
      <c:rotX val="15"/>
      <c:rotY val="20"/>
      <c:rAngAx val="1"/>
    </c:view3D>
    <c:floor>
      <c:thickness val="0"/>
      <c:spPr>
        <a:solidFill>
          <a:srgbClr val="AFABAB">
            <a:alpha val="27000"/>
          </a:srgbClr>
        </a:solidFill>
        <a:ln w="6480">
          <a:noFill/>
        </a:ln>
      </c:spPr>
    </c:floor>
    <c:sideWall>
      <c:thickness val="0"/>
      <c:spPr>
        <a:noFill/>
        <a:ln w="6480">
          <a:noFill/>
        </a:ln>
      </c:spPr>
    </c:sideWall>
    <c:backWall>
      <c:thickness val="0"/>
      <c:spPr>
        <a:noFill/>
        <a:ln w="6480">
          <a:noFill/>
        </a:ln>
      </c:spPr>
    </c:backWall>
    <c:plotArea>
      <c:layout>
        <c:manualLayout>
          <c:layoutTarget val="inner"/>
          <c:xMode val="edge"/>
          <c:yMode val="edge"/>
          <c:x val="3.6773691812020899E-2"/>
          <c:y val="0.24915645533653"/>
          <c:w val="0.92595267192534203"/>
          <c:h val="0.61196945480376497"/>
        </c:manualLayout>
      </c:layout>
      <c:bar3DChart>
        <c:barDir val="col"/>
        <c:grouping val="clustered"/>
        <c:varyColors val="0"/>
        <c:ser>
          <c:idx val="0"/>
          <c:order val="0"/>
          <c:spPr>
            <a:solidFill>
              <a:srgbClr val="ED7D31"/>
            </a:solidFill>
            <a:ln w="0">
              <a:solidFill>
                <a:srgbClr val="1F4E79"/>
              </a:solidFill>
            </a:ln>
          </c:spPr>
          <c:invertIfNegative val="0"/>
          <c:dPt>
            <c:idx val="0"/>
            <c:invertIfNegative val="0"/>
            <c:bubble3D val="0"/>
            <c:spPr>
              <a:solidFill>
                <a:srgbClr val="ED7D31"/>
              </a:solidFill>
              <a:ln w="0">
                <a:solidFill>
                  <a:srgbClr val="1F4E79"/>
                </a:solidFill>
              </a:ln>
            </c:spPr>
            <c:extLst>
              <c:ext xmlns:c16="http://schemas.microsoft.com/office/drawing/2014/chart" uri="{C3380CC4-5D6E-409C-BE32-E72D297353CC}">
                <c16:uniqueId val="{00000001-AC6B-41D9-8F88-B5C818C447E9}"/>
              </c:ext>
            </c:extLst>
          </c:dPt>
          <c:dPt>
            <c:idx val="1"/>
            <c:invertIfNegative val="0"/>
            <c:bubble3D val="0"/>
            <c:extLst>
              <c:ext xmlns:c16="http://schemas.microsoft.com/office/drawing/2014/chart" uri="{C3380CC4-5D6E-409C-BE32-E72D297353CC}">
                <c16:uniqueId val="{00000003-AC6B-41D9-8F88-B5C818C447E9}"/>
              </c:ext>
            </c:extLst>
          </c:dPt>
          <c:dPt>
            <c:idx val="2"/>
            <c:invertIfNegative val="0"/>
            <c:bubble3D val="0"/>
            <c:extLst>
              <c:ext xmlns:c16="http://schemas.microsoft.com/office/drawing/2014/chart" uri="{C3380CC4-5D6E-409C-BE32-E72D297353CC}">
                <c16:uniqueId val="{00000005-AC6B-41D9-8F88-B5C818C447E9}"/>
              </c:ext>
            </c:extLst>
          </c:dPt>
          <c:dLbls>
            <c:dLbl>
              <c:idx val="0"/>
              <c:layout>
                <c:manualLayout>
                  <c:x val="-3.0623361662423098E-17"/>
                  <c:y val="-3.4511244687442301E-2"/>
                </c:manualLayout>
              </c:layout>
              <c:spPr/>
              <c:txPr>
                <a:bodyPr wrap="square"/>
                <a:lstStyle/>
                <a:p>
                  <a:pPr>
                    <a:defRPr sz="1000" b="1" strike="noStrike" spc="-1">
                      <a:solidFill>
                        <a:srgbClr val="FFFF00"/>
                      </a:solidFill>
                      <a:latin typeface="Arial"/>
                    </a:defRPr>
                  </a:pPr>
                  <a:endParaRPr lang="es-ES"/>
                </a:p>
              </c:txPr>
              <c:showLegendKey val="0"/>
              <c:showVal val="1"/>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1-AC6B-41D9-8F88-B5C818C447E9}"/>
                </c:ext>
              </c:extLst>
            </c:dLbl>
            <c:dLbl>
              <c:idx val="1"/>
              <c:layout>
                <c:manualLayout>
                  <c:x val="0"/>
                  <c:y val="-4.1413493624930797E-2"/>
                </c:manualLayout>
              </c:layout>
              <c:tx>
                <c:rich>
                  <a:bodyPr/>
                  <a:lstStyle/>
                  <a:p>
                    <a:fld id="{609CC09D-9C7A-49B1-B1F2-CEF663C904C0}" type="VALUE">
                      <a:rPr lang="en-US" sz="1000" b="0" strike="noStrike" spc="-1">
                        <a:solidFill>
                          <a:srgbClr val="FFFF00"/>
                        </a:solidFill>
                        <a:latin typeface="Arial"/>
                      </a:rPr>
                      <a:pPr/>
                      <a:t>[VALOR]</a:t>
                    </a:fld>
                    <a:endParaRPr lang="es-ES"/>
                  </a:p>
                </c:rich>
              </c:tx>
              <c:spP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AC6B-41D9-8F88-B5C818C447E9}"/>
                </c:ext>
              </c:extLst>
            </c:dLbl>
            <c:dLbl>
              <c:idx val="2"/>
              <c:layout>
                <c:manualLayout>
                  <c:x val="6.6815379111513301E-3"/>
                  <c:y val="3.4511788171610602E-2"/>
                </c:manualLayout>
              </c:layout>
              <c:tx>
                <c:rich>
                  <a:bodyPr/>
                  <a:lstStyle/>
                  <a:p>
                    <a:fld id="{197991D9-937F-489D-8B09-D031AA955DF2}" type="VALUE">
                      <a:rPr lang="en-US" sz="1000" b="0" strike="noStrike" spc="-1">
                        <a:solidFill>
                          <a:srgbClr val="FFFF00"/>
                        </a:solidFill>
                        <a:latin typeface="Arial"/>
                      </a:rPr>
                      <a:pPr/>
                      <a:t>[VALOR]</a:t>
                    </a:fld>
                    <a:endParaRPr lang="es-ES"/>
                  </a:p>
                </c:rich>
              </c:tx>
              <c:spP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AC6B-41D9-8F88-B5C818C447E9}"/>
                </c:ext>
              </c:extLst>
            </c:dLbl>
            <c:spPr>
              <a:noFill/>
              <a:ln>
                <a:noFill/>
              </a:ln>
              <a:effectLst/>
            </c:spPr>
            <c:txPr>
              <a:bodyPr wrap="square"/>
              <a:lstStyle/>
              <a:p>
                <a:pPr>
                  <a:defRPr sz="1000" b="1" strike="noStrike" spc="-1">
                    <a:solidFill>
                      <a:srgbClr val="FFFF00"/>
                    </a:solidFill>
                    <a:latin typeface="Arial"/>
                  </a:defRPr>
                </a:pPr>
                <a:endParaRPr lang="es-ES"/>
              </a:p>
            </c:txP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'Punt Eq. i Ràtios '!$F$27:$H$27</c:f>
              <c:numCache>
                <c:formatCode>General</c:formatCode>
                <c:ptCount val="3"/>
                <c:pt idx="0">
                  <c:v>2024</c:v>
                </c:pt>
                <c:pt idx="1">
                  <c:v>2025</c:v>
                </c:pt>
                <c:pt idx="2">
                  <c:v>2026</c:v>
                </c:pt>
              </c:numCache>
            </c:numRef>
          </c:cat>
          <c:val>
            <c:numRef>
              <c:f>'Punt Eq. i Ràtios '!$F$28:$H$28</c:f>
              <c:numCache>
                <c:formatCode>0\ %</c:formatCode>
                <c:ptCount val="3"/>
                <c:pt idx="0">
                  <c:v>0</c:v>
                </c:pt>
                <c:pt idx="1">
                  <c:v>0</c:v>
                </c:pt>
                <c:pt idx="2">
                  <c:v>0</c:v>
                </c:pt>
              </c:numCache>
            </c:numRef>
          </c:val>
          <c:extLst>
            <c:ext xmlns:c16="http://schemas.microsoft.com/office/drawing/2014/chart" uri="{C3380CC4-5D6E-409C-BE32-E72D297353CC}">
              <c16:uniqueId val="{00000006-AC6B-41D9-8F88-B5C818C447E9}"/>
            </c:ext>
          </c:extLst>
        </c:ser>
        <c:dLbls>
          <c:showLegendKey val="0"/>
          <c:showVal val="0"/>
          <c:showCatName val="0"/>
          <c:showSerName val="0"/>
          <c:showPercent val="0"/>
          <c:showBubbleSize val="0"/>
        </c:dLbls>
        <c:gapWidth val="84"/>
        <c:shape val="box"/>
        <c:axId val="89095958"/>
        <c:axId val="58166682"/>
        <c:axId val="0"/>
      </c:bar3DChart>
      <c:catAx>
        <c:axId val="89095958"/>
        <c:scaling>
          <c:orientation val="minMax"/>
        </c:scaling>
        <c:delete val="0"/>
        <c:axPos val="b"/>
        <c:numFmt formatCode="General" sourceLinked="0"/>
        <c:majorTickMark val="none"/>
        <c:minorTickMark val="none"/>
        <c:tickLblPos val="nextTo"/>
        <c:spPr>
          <a:ln w="6480">
            <a:noFill/>
          </a:ln>
        </c:spPr>
        <c:txPr>
          <a:bodyPr/>
          <a:lstStyle/>
          <a:p>
            <a:pPr>
              <a:defRPr sz="1300" b="1" strike="noStrike" spc="-1">
                <a:solidFill>
                  <a:srgbClr val="FFFFFF"/>
                </a:solidFill>
                <a:latin typeface="Arial"/>
              </a:defRPr>
            </a:pPr>
            <a:endParaRPr lang="es-ES"/>
          </a:p>
        </c:txPr>
        <c:crossAx val="58166682"/>
        <c:crosses val="autoZero"/>
        <c:auto val="1"/>
        <c:lblAlgn val="ctr"/>
        <c:lblOffset val="100"/>
        <c:noMultiLvlLbl val="0"/>
      </c:catAx>
      <c:valAx>
        <c:axId val="58166682"/>
        <c:scaling>
          <c:orientation val="minMax"/>
        </c:scaling>
        <c:delete val="1"/>
        <c:axPos val="l"/>
        <c:numFmt formatCode="0\ %" sourceLinked="1"/>
        <c:majorTickMark val="out"/>
        <c:minorTickMark val="none"/>
        <c:tickLblPos val="nextTo"/>
        <c:crossAx val="89095958"/>
        <c:crosses val="autoZero"/>
        <c:crossBetween val="between"/>
      </c:valAx>
    </c:plotArea>
    <c:plotVisOnly val="1"/>
    <c:dispBlanksAs val="gap"/>
    <c:showDLblsOverMax val="1"/>
  </c:chart>
  <c:spPr>
    <a:solidFill>
      <a:srgbClr val="404040"/>
    </a:solidFill>
    <a:ln w="6480">
      <a:solidFill>
        <a:srgbClr val="8B8B8B"/>
      </a:solidFill>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es-ES" sz="1400" b="1" strike="noStrike" spc="-1">
                <a:solidFill>
                  <a:srgbClr val="595959"/>
                </a:solidFill>
                <a:latin typeface="Arial"/>
              </a:defRPr>
            </a:pPr>
            <a:r>
              <a:rPr lang="es-ES" sz="1400" b="1" strike="noStrike" spc="-1">
                <a:solidFill>
                  <a:srgbClr val="595959"/>
                </a:solidFill>
                <a:latin typeface="Arial"/>
              </a:rPr>
              <a:t>Punt d'equilibri dels 3 primers anys</a:t>
            </a:r>
          </a:p>
        </c:rich>
      </c:tx>
      <c:layout/>
      <c:overlay val="0"/>
      <c:spPr>
        <a:noFill/>
        <a:ln w="25560">
          <a:noFill/>
        </a:ln>
      </c:spPr>
    </c:title>
    <c:autoTitleDeleted val="0"/>
    <c:plotArea>
      <c:layout/>
      <c:lineChart>
        <c:grouping val="standard"/>
        <c:varyColors val="0"/>
        <c:ser>
          <c:idx val="0"/>
          <c:order val="0"/>
          <c:tx>
            <c:strRef>
              <c:f>'Punt Eq. i Ràtios '!$E$10</c:f>
              <c:strCache>
                <c:ptCount val="1"/>
                <c:pt idx="0">
                  <c:v>Punt d’equilibri  </c:v>
                </c:pt>
              </c:strCache>
            </c:strRef>
          </c:tx>
          <c:spPr>
            <a:ln w="44280">
              <a:solidFill>
                <a:srgbClr val="A9D08E"/>
              </a:solidFill>
              <a:round/>
            </a:ln>
          </c:spPr>
          <c:marker>
            <c:symbol val="none"/>
          </c:marker>
          <c:dLbls>
            <c:spPr>
              <a:noFill/>
              <a:ln>
                <a:noFill/>
              </a:ln>
              <a:effectLst/>
            </c:spPr>
            <c:txPr>
              <a:bodyPr wrap="square"/>
              <a:lstStyle/>
              <a:p>
                <a:pPr>
                  <a:defRPr sz="1000" b="0" strike="noStrike" spc="-1">
                    <a:solidFill>
                      <a:srgbClr val="404040"/>
                    </a:solidFill>
                    <a:latin typeface="Calibri"/>
                  </a:defRPr>
                </a:pPr>
                <a:endParaRPr lang="es-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layout/>
                <c15:showLeaderLines val="1"/>
              </c:ext>
            </c:extLst>
          </c:dLbls>
          <c:cat>
            <c:numRef>
              <c:f>'Punt Eq. i Ràtios '!$F$9:$H$9</c:f>
              <c:numCache>
                <c:formatCode>General</c:formatCode>
                <c:ptCount val="3"/>
                <c:pt idx="0">
                  <c:v>2024</c:v>
                </c:pt>
                <c:pt idx="1">
                  <c:v>2025</c:v>
                </c:pt>
                <c:pt idx="2">
                  <c:v>2026</c:v>
                </c:pt>
              </c:numCache>
            </c:numRef>
          </c:cat>
          <c:val>
            <c:numRef>
              <c:f>'Punt Eq. i Ràtios '!$F$10:$H$10</c:f>
              <c:numCache>
                <c:formatCode>#,##0_);\(#,##0\)</c:formatCode>
                <c:ptCount val="3"/>
                <c:pt idx="0">
                  <c:v>0</c:v>
                </c:pt>
                <c:pt idx="1">
                  <c:v>0</c:v>
                </c:pt>
                <c:pt idx="2">
                  <c:v>0</c:v>
                </c:pt>
              </c:numCache>
            </c:numRef>
          </c:val>
          <c:smooth val="0"/>
          <c:extLst>
            <c:ext xmlns:c16="http://schemas.microsoft.com/office/drawing/2014/chart" uri="{C3380CC4-5D6E-409C-BE32-E72D297353CC}">
              <c16:uniqueId val="{00000000-E4F5-4D7C-96C5-CD522C1581DF}"/>
            </c:ext>
          </c:extLst>
        </c:ser>
        <c:ser>
          <c:idx val="1"/>
          <c:order val="1"/>
          <c:tx>
            <c:strRef>
              <c:f>'Punt Eq. i Ràtios '!$E$11</c:f>
              <c:strCache>
                <c:ptCount val="1"/>
                <c:pt idx="0">
                  <c:v>Ingressos previstos  </c:v>
                </c:pt>
              </c:strCache>
            </c:strRef>
          </c:tx>
          <c:spPr>
            <a:ln w="44280" cap="rnd">
              <a:solidFill>
                <a:srgbClr val="1F4E79"/>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es-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'Punt Eq. i Ràtios '!$F$9:$H$9</c:f>
              <c:numCache>
                <c:formatCode>General</c:formatCode>
                <c:ptCount val="3"/>
                <c:pt idx="0">
                  <c:v>2024</c:v>
                </c:pt>
                <c:pt idx="1">
                  <c:v>2025</c:v>
                </c:pt>
                <c:pt idx="2">
                  <c:v>2026</c:v>
                </c:pt>
              </c:numCache>
            </c:numRef>
          </c:cat>
          <c:val>
            <c:numRef>
              <c:f>'Punt Eq. i Ràtios '!$F$11:$H$11</c:f>
              <c:numCache>
                <c:formatCode>#,##0</c:formatCode>
                <c:ptCount val="3"/>
                <c:pt idx="0">
                  <c:v>0</c:v>
                </c:pt>
                <c:pt idx="1">
                  <c:v>0</c:v>
                </c:pt>
                <c:pt idx="2">
                  <c:v>0</c:v>
                </c:pt>
              </c:numCache>
            </c:numRef>
          </c:val>
          <c:smooth val="0"/>
          <c:extLst>
            <c:ext xmlns:c16="http://schemas.microsoft.com/office/drawing/2014/chart" uri="{C3380CC4-5D6E-409C-BE32-E72D297353CC}">
              <c16:uniqueId val="{00000001-E4F5-4D7C-96C5-CD522C1581DF}"/>
            </c:ext>
          </c:extLst>
        </c:ser>
        <c:dLbls>
          <c:showLegendKey val="0"/>
          <c:showVal val="0"/>
          <c:showCatName val="0"/>
          <c:showSerName val="0"/>
          <c:showPercent val="0"/>
          <c:showBubbleSize val="0"/>
        </c:dLbls>
        <c:hiLowLines>
          <c:spPr>
            <a:ln w="0">
              <a:noFill/>
            </a:ln>
          </c:spPr>
        </c:hiLowLines>
        <c:smooth val="0"/>
        <c:axId val="57961975"/>
        <c:axId val="576374"/>
      </c:lineChart>
      <c:catAx>
        <c:axId val="57961975"/>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200" b="1" strike="noStrike" spc="-1">
                <a:solidFill>
                  <a:srgbClr val="595959"/>
                </a:solidFill>
                <a:latin typeface="Arial"/>
              </a:defRPr>
            </a:pPr>
            <a:endParaRPr lang="es-ES"/>
          </a:p>
        </c:txPr>
        <c:crossAx val="576374"/>
        <c:crosses val="autoZero"/>
        <c:auto val="1"/>
        <c:lblAlgn val="ctr"/>
        <c:lblOffset val="100"/>
        <c:noMultiLvlLbl val="0"/>
      </c:catAx>
      <c:valAx>
        <c:axId val="576374"/>
        <c:scaling>
          <c:orientation val="minMax"/>
        </c:scaling>
        <c:delete val="0"/>
        <c:axPos val="l"/>
        <c:majorGridlines>
          <c:spPr>
            <a:ln w="9360">
              <a:solidFill>
                <a:srgbClr val="D9D9D9"/>
              </a:solidFill>
              <a:round/>
            </a:ln>
          </c:spPr>
        </c:majorGridlines>
        <c:numFmt formatCode="#,##0_);\(#,##0\)" sourceLinked="0"/>
        <c:majorTickMark val="none"/>
        <c:minorTickMark val="none"/>
        <c:tickLblPos val="nextTo"/>
        <c:spPr>
          <a:ln w="6480">
            <a:noFill/>
          </a:ln>
        </c:spPr>
        <c:txPr>
          <a:bodyPr/>
          <a:lstStyle/>
          <a:p>
            <a:pPr>
              <a:defRPr sz="900" b="0" strike="noStrike" spc="-1">
                <a:solidFill>
                  <a:srgbClr val="595959"/>
                </a:solidFill>
                <a:latin typeface="Arial"/>
                <a:ea typeface="Arial"/>
              </a:defRPr>
            </a:pPr>
            <a:endParaRPr lang="es-ES"/>
          </a:p>
        </c:txPr>
        <c:crossAx val="57961975"/>
        <c:crosses val="autoZero"/>
        <c:crossBetween val="between"/>
      </c:valAx>
      <c:spPr>
        <a:noFill/>
        <a:ln w="0">
          <a:noFill/>
        </a:ln>
      </c:spPr>
    </c:plotArea>
    <c:legend>
      <c:legendPos val="b"/>
      <c:layout/>
      <c:overlay val="0"/>
      <c:spPr>
        <a:noFill/>
        <a:ln w="0">
          <a:noFill/>
        </a:ln>
      </c:spPr>
      <c:txPr>
        <a:bodyPr/>
        <a:lstStyle/>
        <a:p>
          <a:pPr>
            <a:defRPr sz="1050" b="1" strike="noStrike" spc="-1">
              <a:solidFill>
                <a:srgbClr val="595959"/>
              </a:solidFill>
              <a:latin typeface="Calibri"/>
            </a:defRPr>
          </a:pPr>
          <a:endParaRPr lang="es-ES"/>
        </a:p>
      </c:txPr>
    </c:legend>
    <c:plotVisOnly val="1"/>
    <c:dispBlanksAs val="gap"/>
    <c:showDLblsOverMax val="1"/>
  </c:chart>
  <c:spPr>
    <a:solidFill>
      <a:srgbClr val="FFFFFF"/>
    </a:solidFill>
    <a:ln w="9360">
      <a:solidFill>
        <a:srgbClr val="1F4E79"/>
      </a:solidFill>
      <a:prstDash val="sysDash"/>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7.xml"/><Relationship Id="rId5" Type="http://schemas.openxmlformats.org/officeDocument/2006/relationships/image" Target="../media/image2.png"/><Relationship Id="rId4"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editAs="oneCell">
    <xdr:from>
      <xdr:col>2</xdr:col>
      <xdr:colOff>1080</xdr:colOff>
      <xdr:row>63</xdr:row>
      <xdr:rowOff>33480</xdr:rowOff>
    </xdr:from>
    <xdr:to>
      <xdr:col>2</xdr:col>
      <xdr:colOff>302040</xdr:colOff>
      <xdr:row>64</xdr:row>
      <xdr:rowOff>124561</xdr:rowOff>
    </xdr:to>
    <xdr:sp macro="" textlink="">
      <xdr:nvSpPr>
        <xdr:cNvPr id="2" name="AutoShape 5"/>
        <xdr:cNvSpPr/>
      </xdr:nvSpPr>
      <xdr:spPr>
        <a:xfrm>
          <a:off x="191880" y="13450680"/>
          <a:ext cx="300960" cy="3009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3</xdr:col>
      <xdr:colOff>202320</xdr:colOff>
      <xdr:row>63</xdr:row>
      <xdr:rowOff>29880</xdr:rowOff>
    </xdr:from>
    <xdr:to>
      <xdr:col>3</xdr:col>
      <xdr:colOff>331200</xdr:colOff>
      <xdr:row>63</xdr:row>
      <xdr:rowOff>158760</xdr:rowOff>
    </xdr:to>
    <xdr:pic>
      <xdr:nvPicPr>
        <xdr:cNvPr id="3" name="Imagen 3"/>
        <xdr:cNvPicPr/>
      </xdr:nvPicPr>
      <xdr:blipFill>
        <a:blip xmlns:r="http://schemas.openxmlformats.org/officeDocument/2006/relationships" r:embed="rId1"/>
        <a:stretch/>
      </xdr:blipFill>
      <xdr:spPr>
        <a:xfrm>
          <a:off x="1331280" y="13447080"/>
          <a:ext cx="128880" cy="128880"/>
        </a:xfrm>
        <a:prstGeom prst="rect">
          <a:avLst/>
        </a:prstGeom>
        <a:ln w="0">
          <a:noFill/>
        </a:ln>
      </xdr:spPr>
    </xdr:pic>
    <xdr:clientData/>
  </xdr:twoCellAnchor>
  <xdr:twoCellAnchor editAs="oneCell">
    <xdr:from>
      <xdr:col>2</xdr:col>
      <xdr:colOff>42786</xdr:colOff>
      <xdr:row>2</xdr:row>
      <xdr:rowOff>187744</xdr:rowOff>
    </xdr:from>
    <xdr:to>
      <xdr:col>2</xdr:col>
      <xdr:colOff>1299882</xdr:colOff>
      <xdr:row>3</xdr:row>
      <xdr:rowOff>268942</xdr:rowOff>
    </xdr:to>
    <xdr:pic>
      <xdr:nvPicPr>
        <xdr:cNvPr id="4" name="Imagen 2"/>
        <xdr:cNvPicPr/>
      </xdr:nvPicPr>
      <xdr:blipFill>
        <a:blip xmlns:r="http://schemas.openxmlformats.org/officeDocument/2006/relationships" r:embed="rId2"/>
        <a:stretch/>
      </xdr:blipFill>
      <xdr:spPr>
        <a:xfrm>
          <a:off x="222080" y="378244"/>
          <a:ext cx="1257096" cy="271698"/>
        </a:xfrm>
        <a:prstGeom prst="rect">
          <a:avLst/>
        </a:prstGeom>
        <a:ln w="0">
          <a:noFill/>
        </a:ln>
      </xdr:spPr>
    </xdr:pic>
    <xdr:clientData/>
  </xdr:twoCellAnchor>
  <xdr:twoCellAnchor editAs="oneCell">
    <xdr:from>
      <xdr:col>12</xdr:col>
      <xdr:colOff>892012</xdr:colOff>
      <xdr:row>64</xdr:row>
      <xdr:rowOff>109264</xdr:rowOff>
    </xdr:from>
    <xdr:to>
      <xdr:col>15</xdr:col>
      <xdr:colOff>72758</xdr:colOff>
      <xdr:row>65</xdr:row>
      <xdr:rowOff>154984</xdr:rowOff>
    </xdr:to>
    <xdr:pic>
      <xdr:nvPicPr>
        <xdr:cNvPr id="5" name="Imagen 2"/>
        <xdr:cNvPicPr/>
      </xdr:nvPicPr>
      <xdr:blipFill>
        <a:blip xmlns:r="http://schemas.openxmlformats.org/officeDocument/2006/relationships" r:embed="rId2"/>
        <a:stretch/>
      </xdr:blipFill>
      <xdr:spPr>
        <a:xfrm>
          <a:off x="9867924" y="13601146"/>
          <a:ext cx="1377099" cy="269838"/>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27720</xdr:colOff>
      <xdr:row>1</xdr:row>
      <xdr:rowOff>128881</xdr:rowOff>
    </xdr:from>
    <xdr:to>
      <xdr:col>3</xdr:col>
      <xdr:colOff>336177</xdr:colOff>
      <xdr:row>2</xdr:row>
      <xdr:rowOff>246531</xdr:rowOff>
    </xdr:to>
    <xdr:pic>
      <xdr:nvPicPr>
        <xdr:cNvPr id="4" name="Imagen 2"/>
        <xdr:cNvPicPr/>
      </xdr:nvPicPr>
      <xdr:blipFill>
        <a:blip xmlns:r="http://schemas.openxmlformats.org/officeDocument/2006/relationships" r:embed="rId1"/>
        <a:stretch/>
      </xdr:blipFill>
      <xdr:spPr>
        <a:xfrm>
          <a:off x="341485" y="308175"/>
          <a:ext cx="1787633" cy="274532"/>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105120</xdr:colOff>
      <xdr:row>1</xdr:row>
      <xdr:rowOff>145800</xdr:rowOff>
    </xdr:from>
    <xdr:to>
      <xdr:col>3</xdr:col>
      <xdr:colOff>2022432</xdr:colOff>
      <xdr:row>2</xdr:row>
      <xdr:rowOff>274007</xdr:rowOff>
    </xdr:to>
    <xdr:pic>
      <xdr:nvPicPr>
        <xdr:cNvPr id="5" name="Imagen 1"/>
        <xdr:cNvPicPr/>
      </xdr:nvPicPr>
      <xdr:blipFill>
        <a:blip xmlns:r="http://schemas.openxmlformats.org/officeDocument/2006/relationships" r:embed="rId1"/>
        <a:stretch/>
      </xdr:blipFill>
      <xdr:spPr>
        <a:xfrm>
          <a:off x="548750" y="354567"/>
          <a:ext cx="2152175" cy="284782"/>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26640</xdr:colOff>
      <xdr:row>2</xdr:row>
      <xdr:rowOff>0</xdr:rowOff>
    </xdr:from>
    <xdr:to>
      <xdr:col>2</xdr:col>
      <xdr:colOff>1804147</xdr:colOff>
      <xdr:row>2</xdr:row>
      <xdr:rowOff>224117</xdr:rowOff>
    </xdr:to>
    <xdr:pic>
      <xdr:nvPicPr>
        <xdr:cNvPr id="6" name="Imagen 2"/>
        <xdr:cNvPicPr/>
      </xdr:nvPicPr>
      <xdr:blipFill>
        <a:blip xmlns:r="http://schemas.openxmlformats.org/officeDocument/2006/relationships" r:embed="rId1"/>
        <a:stretch/>
      </xdr:blipFill>
      <xdr:spPr>
        <a:xfrm>
          <a:off x="542111" y="414618"/>
          <a:ext cx="1777507" cy="224117"/>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522360</xdr:colOff>
      <xdr:row>21</xdr:row>
      <xdr:rowOff>95760</xdr:rowOff>
    </xdr:from>
    <xdr:to>
      <xdr:col>18</xdr:col>
      <xdr:colOff>675360</xdr:colOff>
      <xdr:row>34</xdr:row>
      <xdr:rowOff>2161</xdr:rowOff>
    </xdr:to>
    <xdr:graphicFrame macro="">
      <xdr:nvGraphicFramePr>
        <xdr:cNvPr id="7"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5040</xdr:colOff>
      <xdr:row>2</xdr:row>
      <xdr:rowOff>15480</xdr:rowOff>
    </xdr:from>
    <xdr:to>
      <xdr:col>2</xdr:col>
      <xdr:colOff>1927412</xdr:colOff>
      <xdr:row>2</xdr:row>
      <xdr:rowOff>313765</xdr:rowOff>
    </xdr:to>
    <xdr:pic>
      <xdr:nvPicPr>
        <xdr:cNvPr id="8" name="Imagen 2"/>
        <xdr:cNvPicPr/>
      </xdr:nvPicPr>
      <xdr:blipFill>
        <a:blip xmlns:r="http://schemas.openxmlformats.org/officeDocument/2006/relationships" r:embed="rId2"/>
        <a:stretch/>
      </xdr:blipFill>
      <xdr:spPr>
        <a:xfrm>
          <a:off x="767040" y="273215"/>
          <a:ext cx="1922372" cy="298285"/>
        </a:xfrm>
        <a:prstGeom prst="rect">
          <a:avLst/>
        </a:prstGeom>
        <a:ln w="0">
          <a:noFill/>
        </a:ln>
      </xdr:spPr>
    </xdr:pic>
    <xdr:clientData/>
  </xdr:twoCellAnchor>
  <xdr:twoCellAnchor editAs="oneCell">
    <xdr:from>
      <xdr:col>11</xdr:col>
      <xdr:colOff>571680</xdr:colOff>
      <xdr:row>6</xdr:row>
      <xdr:rowOff>9360</xdr:rowOff>
    </xdr:from>
    <xdr:to>
      <xdr:col>18</xdr:col>
      <xdr:colOff>685080</xdr:colOff>
      <xdr:row>20</xdr:row>
      <xdr:rowOff>122761</xdr:rowOff>
    </xdr:to>
    <xdr:graphicFrame macro="">
      <xdr:nvGraphicFramePr>
        <xdr:cNvPr id="9"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34430</xdr:colOff>
      <xdr:row>1</xdr:row>
      <xdr:rowOff>126235</xdr:rowOff>
    </xdr:from>
    <xdr:to>
      <xdr:col>2</xdr:col>
      <xdr:colOff>1606628</xdr:colOff>
      <xdr:row>2</xdr:row>
      <xdr:rowOff>183614</xdr:rowOff>
    </xdr:to>
    <xdr:pic>
      <xdr:nvPicPr>
        <xdr:cNvPr id="10" name="Imagen 2"/>
        <xdr:cNvPicPr/>
      </xdr:nvPicPr>
      <xdr:blipFill>
        <a:blip xmlns:r="http://schemas.openxmlformats.org/officeDocument/2006/relationships" r:embed="rId1"/>
        <a:stretch/>
      </xdr:blipFill>
      <xdr:spPr>
        <a:xfrm>
          <a:off x="837743" y="367229"/>
          <a:ext cx="1572198" cy="206566"/>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1428840</xdr:colOff>
      <xdr:row>51</xdr:row>
      <xdr:rowOff>333360</xdr:rowOff>
    </xdr:from>
    <xdr:to>
      <xdr:col>16</xdr:col>
      <xdr:colOff>236520</xdr:colOff>
      <xdr:row>59</xdr:row>
      <xdr:rowOff>131400</xdr:rowOff>
    </xdr:to>
    <xdr:graphicFrame macro="">
      <xdr:nvGraphicFramePr>
        <xdr:cNvPr id="11"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1428840</xdr:colOff>
      <xdr:row>61</xdr:row>
      <xdr:rowOff>76320</xdr:rowOff>
    </xdr:from>
    <xdr:to>
      <xdr:col>16</xdr:col>
      <xdr:colOff>198360</xdr:colOff>
      <xdr:row>70</xdr:row>
      <xdr:rowOff>141120</xdr:rowOff>
    </xdr:to>
    <xdr:graphicFrame macro="">
      <xdr:nvGraphicFramePr>
        <xdr:cNvPr id="12"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1428840</xdr:colOff>
      <xdr:row>34</xdr:row>
      <xdr:rowOff>162000</xdr:rowOff>
    </xdr:from>
    <xdr:to>
      <xdr:col>16</xdr:col>
      <xdr:colOff>312480</xdr:colOff>
      <xdr:row>43</xdr:row>
      <xdr:rowOff>188640</xdr:rowOff>
    </xdr:to>
    <xdr:graphicFrame macro="">
      <xdr:nvGraphicFramePr>
        <xdr:cNvPr id="13"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1447920</xdr:colOff>
      <xdr:row>23</xdr:row>
      <xdr:rowOff>228600</xdr:rowOff>
    </xdr:from>
    <xdr:to>
      <xdr:col>16</xdr:col>
      <xdr:colOff>379440</xdr:colOff>
      <xdr:row>31</xdr:row>
      <xdr:rowOff>122040</xdr:rowOff>
    </xdr:to>
    <xdr:graphicFrame macro="">
      <xdr:nvGraphicFramePr>
        <xdr:cNvPr id="14"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50800</xdr:colOff>
      <xdr:row>1</xdr:row>
      <xdr:rowOff>127000</xdr:rowOff>
    </xdr:from>
    <xdr:to>
      <xdr:col>4</xdr:col>
      <xdr:colOff>63500</xdr:colOff>
      <xdr:row>2</xdr:row>
      <xdr:rowOff>228600</xdr:rowOff>
    </xdr:to>
    <xdr:pic>
      <xdr:nvPicPr>
        <xdr:cNvPr id="15" name="Imagen 2"/>
        <xdr:cNvPicPr/>
      </xdr:nvPicPr>
      <xdr:blipFill>
        <a:blip xmlns:r="http://schemas.openxmlformats.org/officeDocument/2006/relationships" r:embed="rId5"/>
        <a:stretch/>
      </xdr:blipFill>
      <xdr:spPr>
        <a:xfrm>
          <a:off x="914400" y="254000"/>
          <a:ext cx="2159000" cy="292100"/>
        </a:xfrm>
        <a:prstGeom prst="rect">
          <a:avLst/>
        </a:prstGeom>
        <a:ln w="0">
          <a:noFill/>
        </a:ln>
      </xdr:spPr>
    </xdr:pic>
    <xdr:clientData/>
  </xdr:twoCellAnchor>
  <xdr:twoCellAnchor editAs="oneCell">
    <xdr:from>
      <xdr:col>9</xdr:col>
      <xdr:colOff>228600</xdr:colOff>
      <xdr:row>7</xdr:row>
      <xdr:rowOff>47520</xdr:rowOff>
    </xdr:from>
    <xdr:to>
      <xdr:col>16</xdr:col>
      <xdr:colOff>741240</xdr:colOff>
      <xdr:row>18</xdr:row>
      <xdr:rowOff>169560</xdr:rowOff>
    </xdr:to>
    <xdr:graphicFrame macro="">
      <xdr:nvGraphicFramePr>
        <xdr:cNvPr id="16"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638280</xdr:colOff>
      <xdr:row>3</xdr:row>
      <xdr:rowOff>76320</xdr:rowOff>
    </xdr:from>
    <xdr:to>
      <xdr:col>12</xdr:col>
      <xdr:colOff>91440</xdr:colOff>
      <xdr:row>5</xdr:row>
      <xdr:rowOff>5760</xdr:rowOff>
    </xdr:to>
    <xdr:sp macro="" textlink="">
      <xdr:nvSpPr>
        <xdr:cNvPr id="17" name="Text Box 8"/>
        <xdr:cNvSpPr/>
      </xdr:nvSpPr>
      <xdr:spPr>
        <a:xfrm>
          <a:off x="7337880" y="600120"/>
          <a:ext cx="1724040" cy="253080"/>
        </a:xfrm>
        <a:prstGeom prst="rect">
          <a:avLst/>
        </a:prstGeom>
        <a:solidFill>
          <a:srgbClr val="FFFFFF"/>
        </a:solidFill>
        <a:ln w="0">
          <a:noFill/>
        </a:ln>
      </xdr:spPr>
      <xdr:style>
        <a:lnRef idx="0">
          <a:scrgbClr r="0" g="0" b="0"/>
        </a:lnRef>
        <a:fillRef idx="0">
          <a:scrgbClr r="0" g="0" b="0"/>
        </a:fillRef>
        <a:effectRef idx="0">
          <a:scrgbClr r="0" g="0" b="0"/>
        </a:effectRef>
        <a:fontRef idx="minor"/>
      </xdr:style>
      <xdr:txBody>
        <a:bodyPr vertOverflow="clip" lIns="27360" tIns="22680" rIns="0" bIns="0">
          <a:noAutofit/>
        </a:bodyPr>
        <a:lstStyle/>
        <a:p>
          <a:pPr>
            <a:lnSpc>
              <a:spcPct val="100000"/>
            </a:lnSpc>
          </a:pPr>
          <a:r>
            <a:rPr lang="es-ES" sz="1000" b="0" strike="noStrike" spc="-1">
              <a:solidFill>
                <a:srgbClr val="000000"/>
              </a:solidFill>
              <a:latin typeface="Arial"/>
            </a:rPr>
            <a:t> </a:t>
          </a:r>
          <a:endParaRPr lang="ca-ES" sz="1000" b="0" strike="noStrike" spc="-1">
            <a:latin typeface="Times New Roman"/>
          </a:endParaRPr>
        </a:p>
      </xdr:txBody>
    </xdr:sp>
    <xdr:clientData/>
  </xdr:twoCellAnchor>
  <xdr:twoCellAnchor>
    <xdr:from>
      <xdr:col>0</xdr:col>
      <xdr:colOff>514440</xdr:colOff>
      <xdr:row>0</xdr:row>
      <xdr:rowOff>133200</xdr:rowOff>
    </xdr:from>
    <xdr:to>
      <xdr:col>11</xdr:col>
      <xdr:colOff>215280</xdr:colOff>
      <xdr:row>47</xdr:row>
      <xdr:rowOff>110160</xdr:rowOff>
    </xdr:to>
    <xdr:pic>
      <xdr:nvPicPr>
        <xdr:cNvPr id="18" name="Imagen 9"/>
        <xdr:cNvPicPr/>
      </xdr:nvPicPr>
      <xdr:blipFill>
        <a:blip xmlns:r="http://schemas.openxmlformats.org/officeDocument/2006/relationships" r:embed="rId1"/>
        <a:stretch/>
      </xdr:blipFill>
      <xdr:spPr>
        <a:xfrm>
          <a:off x="514440" y="133200"/>
          <a:ext cx="7914240" cy="762552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2"/>
  <sheetViews>
    <sheetView tabSelected="1" topLeftCell="A2" zoomScale="85" zoomScaleNormal="85" workbookViewId="0">
      <selection activeCell="F9" sqref="F9:H9"/>
    </sheetView>
  </sheetViews>
  <sheetFormatPr baseColWidth="10" defaultColWidth="0" defaultRowHeight="12.75" zeroHeight="1" outlineLevelCol="1" x14ac:dyDescent="0.2"/>
  <cols>
    <col min="1" max="1" width="7.5703125" style="786" customWidth="1"/>
    <col min="2" max="2" width="2.7109375" customWidth="1"/>
    <col min="3" max="3" width="23.42578125" customWidth="1"/>
    <col min="4" max="4" width="9.140625" customWidth="1"/>
    <col min="5" max="5" width="9.28515625" customWidth="1"/>
    <col min="6" max="6" width="10.42578125" customWidth="1"/>
    <col min="7" max="7" width="14.42578125" customWidth="1"/>
    <col min="8" max="8" width="23.140625" customWidth="1"/>
    <col min="9" max="10" width="9.140625" customWidth="1"/>
    <col min="11" max="11" width="8.28515625" customWidth="1"/>
    <col min="12" max="12" width="15.85546875" customWidth="1"/>
    <col min="13" max="13" width="14.140625" customWidth="1"/>
    <col min="14" max="14" width="9.7109375" customWidth="1"/>
    <col min="15" max="15" width="9.140625" customWidth="1"/>
    <col min="16" max="16" width="5.5703125" customWidth="1"/>
    <col min="17" max="17" width="3.140625" customWidth="1"/>
    <col min="18" max="18" width="11.5703125" hidden="1" customWidth="1" outlineLevel="1"/>
    <col min="19" max="19" width="0" hidden="1" customWidth="1" collapsed="1"/>
    <col min="20" max="36" width="0" hidden="1" customWidth="1"/>
    <col min="37" max="16384" width="8.5703125" hidden="1"/>
  </cols>
  <sheetData>
    <row r="1" spans="1:36" ht="8.25" hidden="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5" customHeight="1" x14ac:dyDescent="0.2">
      <c r="A2" s="787"/>
      <c r="B2" s="2"/>
      <c r="C2" s="2"/>
      <c r="D2" s="2"/>
      <c r="E2" s="2"/>
      <c r="F2" s="2"/>
      <c r="G2" s="2"/>
      <c r="H2" s="2"/>
      <c r="I2" s="2"/>
      <c r="J2" s="2"/>
      <c r="K2" s="2"/>
      <c r="L2" s="2"/>
      <c r="M2" s="2"/>
      <c r="N2" s="2"/>
      <c r="O2" s="2"/>
      <c r="P2" s="2"/>
      <c r="Q2" s="2"/>
      <c r="R2" s="1"/>
      <c r="S2" s="1"/>
      <c r="T2" s="1"/>
      <c r="U2" s="1"/>
      <c r="V2" s="1"/>
      <c r="W2" s="1"/>
      <c r="X2" s="1"/>
      <c r="Y2" s="1"/>
      <c r="Z2" s="1"/>
      <c r="AA2" s="1"/>
      <c r="AB2" s="1"/>
      <c r="AC2" s="1"/>
      <c r="AD2" s="1"/>
      <c r="AE2" s="1"/>
      <c r="AF2" s="1"/>
      <c r="AG2" s="1"/>
      <c r="AH2" s="1"/>
      <c r="AI2" s="1"/>
      <c r="AJ2" s="1"/>
    </row>
    <row r="3" spans="1:36" ht="15" customHeight="1" thickBot="1" x14ac:dyDescent="0.25">
      <c r="A3" s="787"/>
      <c r="B3" s="2"/>
      <c r="C3" s="4"/>
      <c r="D3" s="4"/>
      <c r="E3" s="4"/>
      <c r="F3" s="4"/>
      <c r="G3" s="4"/>
      <c r="H3" s="4"/>
      <c r="I3" s="4"/>
      <c r="J3" s="4"/>
      <c r="K3" s="4"/>
      <c r="L3" s="4"/>
      <c r="M3" s="4"/>
      <c r="N3" s="4"/>
      <c r="O3" s="4"/>
      <c r="P3" s="5"/>
      <c r="Q3" s="2"/>
      <c r="R3" s="1"/>
      <c r="S3" s="1"/>
      <c r="T3" s="1"/>
      <c r="U3" s="1"/>
      <c r="V3" s="1"/>
      <c r="W3" s="1"/>
      <c r="X3" s="1"/>
      <c r="Y3" s="1"/>
      <c r="Z3" s="1"/>
      <c r="AA3" s="1"/>
      <c r="AB3" s="1"/>
      <c r="AC3" s="1"/>
      <c r="AD3" s="1"/>
      <c r="AE3" s="1"/>
      <c r="AF3" s="1"/>
      <c r="AG3" s="1"/>
      <c r="AH3" s="1"/>
      <c r="AI3" s="1"/>
      <c r="AJ3" s="1"/>
    </row>
    <row r="4" spans="1:36" ht="39" customHeight="1" thickTop="1" thickBot="1" x14ac:dyDescent="0.25">
      <c r="A4" s="787"/>
      <c r="B4" s="2"/>
      <c r="C4" s="4"/>
      <c r="D4" s="4"/>
      <c r="E4" s="707" t="s">
        <v>0</v>
      </c>
      <c r="F4" s="707"/>
      <c r="G4" s="707"/>
      <c r="H4" s="707"/>
      <c r="I4" s="707"/>
      <c r="J4" s="4"/>
      <c r="K4" s="4"/>
      <c r="L4" s="4"/>
      <c r="M4" s="4"/>
      <c r="N4" s="4"/>
      <c r="O4" s="4"/>
      <c r="P4" s="5"/>
      <c r="Q4" s="2"/>
      <c r="R4" s="1"/>
      <c r="S4" s="1"/>
      <c r="T4" s="1"/>
      <c r="U4" s="1"/>
      <c r="V4" s="1"/>
      <c r="W4" s="1"/>
      <c r="X4" s="1"/>
      <c r="Y4" s="1"/>
      <c r="Z4" s="1"/>
      <c r="AA4" s="1"/>
      <c r="AB4" s="1"/>
      <c r="AC4" s="1"/>
      <c r="AD4" s="1"/>
      <c r="AE4" s="1"/>
      <c r="AF4" s="1"/>
      <c r="AG4" s="1"/>
      <c r="AH4" s="1"/>
      <c r="AI4" s="1"/>
      <c r="AJ4" s="1"/>
    </row>
    <row r="5" spans="1:36" ht="24.75" customHeight="1" thickTop="1" x14ac:dyDescent="0.2">
      <c r="A5" s="787"/>
      <c r="B5" s="2"/>
      <c r="C5" s="4"/>
      <c r="D5" s="4"/>
      <c r="E5" s="4"/>
      <c r="F5" s="4"/>
      <c r="G5" s="4"/>
      <c r="H5" s="4"/>
      <c r="I5" s="4"/>
      <c r="J5" s="4"/>
      <c r="K5" s="4"/>
      <c r="L5" s="4"/>
      <c r="M5" s="4"/>
      <c r="N5" s="4"/>
      <c r="O5" s="4"/>
      <c r="P5" s="5"/>
      <c r="Q5" s="2"/>
      <c r="R5" s="1"/>
      <c r="S5" s="1"/>
      <c r="T5" s="1"/>
      <c r="U5" s="1"/>
      <c r="V5" s="1"/>
      <c r="W5" s="1"/>
      <c r="X5" s="1"/>
      <c r="Y5" s="1"/>
      <c r="Z5" s="1"/>
      <c r="AA5" s="1"/>
      <c r="AB5" s="1"/>
      <c r="AC5" s="1"/>
      <c r="AD5" s="1"/>
      <c r="AE5" s="1"/>
      <c r="AF5" s="1"/>
      <c r="AG5" s="1"/>
      <c r="AH5" s="1"/>
      <c r="AI5" s="1"/>
      <c r="AJ5" s="1"/>
    </row>
    <row r="6" spans="1:36" ht="22.5" customHeight="1" x14ac:dyDescent="0.2">
      <c r="A6" s="787"/>
      <c r="B6" s="2"/>
      <c r="C6" s="4"/>
      <c r="D6" s="6" t="s">
        <v>1</v>
      </c>
      <c r="E6" s="4"/>
      <c r="F6" s="705" t="s">
        <v>201</v>
      </c>
      <c r="G6" s="705"/>
      <c r="H6" s="705"/>
      <c r="I6" s="4"/>
      <c r="J6" s="4"/>
      <c r="K6" s="4"/>
      <c r="L6" s="4"/>
      <c r="M6" s="4"/>
      <c r="N6" s="4"/>
      <c r="O6" s="4"/>
      <c r="P6" s="5"/>
      <c r="Q6" s="2"/>
      <c r="R6" s="1"/>
      <c r="S6" s="1"/>
      <c r="T6" s="1"/>
      <c r="U6" s="1"/>
      <c r="V6" s="1"/>
      <c r="W6" s="1"/>
      <c r="X6" s="1"/>
      <c r="Y6" s="1"/>
      <c r="Z6" s="1"/>
      <c r="AA6" s="1"/>
      <c r="AB6" s="1"/>
      <c r="AC6" s="1"/>
      <c r="AD6" s="1"/>
      <c r="AE6" s="1"/>
      <c r="AF6" s="1"/>
      <c r="AG6" s="1"/>
      <c r="AH6" s="1"/>
      <c r="AI6" s="1"/>
      <c r="AJ6" s="1"/>
    </row>
    <row r="7" spans="1:36" ht="10.5" customHeight="1" x14ac:dyDescent="0.2">
      <c r="A7" s="787"/>
      <c r="B7" s="2"/>
      <c r="C7" s="4"/>
      <c r="D7" s="7"/>
      <c r="E7" s="4"/>
      <c r="F7" s="4"/>
      <c r="G7" s="4"/>
      <c r="H7" s="4"/>
      <c r="I7" s="4"/>
      <c r="J7" s="4"/>
      <c r="K7" s="4"/>
      <c r="L7" s="4"/>
      <c r="M7" s="4"/>
      <c r="N7" s="4"/>
      <c r="O7" s="4"/>
      <c r="P7" s="5"/>
      <c r="Q7" s="2"/>
      <c r="R7" s="1"/>
      <c r="S7" s="1"/>
      <c r="T7" s="1"/>
      <c r="U7" s="1"/>
      <c r="V7" s="1"/>
      <c r="W7" s="1"/>
      <c r="X7" s="1"/>
      <c r="Y7" s="1"/>
      <c r="Z7" s="1"/>
      <c r="AA7" s="1"/>
      <c r="AB7" s="1"/>
      <c r="AC7" s="1"/>
      <c r="AD7" s="1"/>
      <c r="AE7" s="1"/>
      <c r="AF7" s="1"/>
      <c r="AG7" s="1"/>
      <c r="AH7" s="1"/>
      <c r="AI7" s="1"/>
      <c r="AJ7" s="1"/>
    </row>
    <row r="8" spans="1:36" x14ac:dyDescent="0.2">
      <c r="A8" s="787"/>
      <c r="B8" s="2"/>
      <c r="C8" s="4"/>
      <c r="D8" s="7"/>
      <c r="E8" s="4"/>
      <c r="F8" s="4"/>
      <c r="G8" s="4"/>
      <c r="H8" s="4"/>
      <c r="I8" s="4"/>
      <c r="J8" s="4"/>
      <c r="K8" s="4"/>
      <c r="L8" s="4"/>
      <c r="M8" s="4"/>
      <c r="N8" s="4"/>
      <c r="O8" s="4"/>
      <c r="P8" s="5"/>
      <c r="Q8" s="2"/>
      <c r="R8" s="1"/>
      <c r="S8" s="1"/>
      <c r="T8" s="1"/>
      <c r="U8" s="1"/>
      <c r="V8" s="1"/>
      <c r="W8" s="1"/>
      <c r="X8" s="1"/>
      <c r="Y8" s="1"/>
      <c r="Z8" s="1"/>
      <c r="AA8" s="1"/>
      <c r="AB8" s="1"/>
      <c r="AC8" s="1"/>
      <c r="AD8" s="1"/>
      <c r="AE8" s="1"/>
      <c r="AF8" s="1"/>
      <c r="AG8" s="1"/>
      <c r="AH8" s="1"/>
      <c r="AI8" s="1"/>
      <c r="AJ8" s="1"/>
    </row>
    <row r="9" spans="1:36" ht="17.25" customHeight="1" x14ac:dyDescent="0.25">
      <c r="A9" s="787"/>
      <c r="B9" s="2"/>
      <c r="C9" s="4"/>
      <c r="D9" s="6" t="s">
        <v>2</v>
      </c>
      <c r="E9" s="4"/>
      <c r="F9" s="706"/>
      <c r="G9" s="706"/>
      <c r="H9" s="706"/>
      <c r="I9" s="4"/>
      <c r="J9" s="4"/>
      <c r="K9" s="4"/>
      <c r="L9" s="4"/>
      <c r="M9" s="4"/>
      <c r="N9" s="4"/>
      <c r="O9" s="4"/>
      <c r="P9" s="5"/>
      <c r="Q9" s="2"/>
      <c r="R9" s="1"/>
      <c r="S9" s="1"/>
      <c r="T9" s="1"/>
      <c r="U9" s="1"/>
      <c r="V9" s="1"/>
      <c r="W9" s="1"/>
      <c r="X9" s="1"/>
      <c r="Y9" s="1"/>
      <c r="Z9" s="1"/>
      <c r="AA9" s="1"/>
      <c r="AB9" s="1"/>
      <c r="AC9" s="1"/>
      <c r="AD9" s="1"/>
      <c r="AE9" s="1"/>
      <c r="AF9" s="1"/>
      <c r="AG9" s="1"/>
      <c r="AH9" s="1"/>
      <c r="AI9" s="1"/>
      <c r="AJ9" s="1"/>
    </row>
    <row r="10" spans="1:36" ht="17.25" customHeight="1" x14ac:dyDescent="0.25">
      <c r="A10" s="787"/>
      <c r="B10" s="2"/>
      <c r="C10" s="4"/>
      <c r="D10" s="4"/>
      <c r="E10" s="4"/>
      <c r="F10" s="701"/>
      <c r="G10" s="701"/>
      <c r="H10" s="701"/>
      <c r="I10" s="4"/>
      <c r="J10" s="4"/>
      <c r="K10" s="4"/>
      <c r="L10" s="4"/>
      <c r="M10" s="4"/>
      <c r="N10" s="4"/>
      <c r="O10" s="4"/>
      <c r="P10" s="5"/>
      <c r="Q10" s="2"/>
      <c r="R10" s="1"/>
      <c r="S10" s="1"/>
      <c r="T10" s="1"/>
      <c r="U10" s="1"/>
      <c r="V10" s="1"/>
      <c r="W10" s="1"/>
      <c r="X10" s="1"/>
      <c r="Y10" s="1"/>
      <c r="Z10" s="1"/>
      <c r="AA10" s="1"/>
      <c r="AB10" s="1"/>
      <c r="AC10" s="1"/>
      <c r="AD10" s="1"/>
      <c r="AE10" s="1"/>
      <c r="AF10" s="1"/>
      <c r="AG10" s="1"/>
      <c r="AH10" s="1"/>
      <c r="AI10" s="1"/>
      <c r="AJ10" s="1"/>
    </row>
    <row r="11" spans="1:36" ht="17.25" customHeight="1" x14ac:dyDescent="0.25">
      <c r="A11" s="787"/>
      <c r="B11" s="2"/>
      <c r="C11" s="4"/>
      <c r="D11" s="4"/>
      <c r="E11" s="4"/>
      <c r="F11" s="701"/>
      <c r="G11" s="701"/>
      <c r="H11" s="701"/>
      <c r="I11" s="4"/>
      <c r="J11" s="4"/>
      <c r="K11" s="4"/>
      <c r="L11" s="4"/>
      <c r="M11" s="4"/>
      <c r="N11" s="4"/>
      <c r="O11" s="4"/>
      <c r="P11" s="5"/>
      <c r="Q11" s="2"/>
      <c r="R11" s="1"/>
      <c r="S11" s="1"/>
      <c r="T11" s="1"/>
      <c r="U11" s="1"/>
      <c r="V11" s="1"/>
      <c r="W11" s="1"/>
      <c r="X11" s="1"/>
      <c r="Y11" s="1"/>
      <c r="Z11" s="1"/>
      <c r="AA11" s="1"/>
      <c r="AB11" s="1"/>
      <c r="AC11" s="1"/>
      <c r="AD11" s="1"/>
      <c r="AE11" s="1"/>
      <c r="AF11" s="1"/>
      <c r="AG11" s="1"/>
      <c r="AH11" s="1"/>
      <c r="AI11" s="1"/>
      <c r="AJ11" s="1"/>
    </row>
    <row r="12" spans="1:36" ht="17.25" customHeight="1" x14ac:dyDescent="0.25">
      <c r="A12" s="787"/>
      <c r="B12" s="2"/>
      <c r="C12" s="4"/>
      <c r="D12" s="4"/>
      <c r="E12" s="4"/>
      <c r="F12" s="701"/>
      <c r="G12" s="701"/>
      <c r="H12" s="701"/>
      <c r="I12" s="4"/>
      <c r="J12" s="4"/>
      <c r="K12" s="4"/>
      <c r="L12" s="4"/>
      <c r="M12" s="4"/>
      <c r="N12" s="4"/>
      <c r="O12" s="4"/>
      <c r="P12" s="5"/>
      <c r="Q12" s="2"/>
      <c r="R12" s="1"/>
      <c r="S12" s="1"/>
      <c r="T12" s="1"/>
      <c r="U12" s="1"/>
      <c r="V12" s="1"/>
      <c r="W12" s="1"/>
      <c r="X12" s="1"/>
      <c r="Y12" s="1"/>
      <c r="Z12" s="1"/>
      <c r="AA12" s="1"/>
      <c r="AB12" s="1"/>
      <c r="AC12" s="1"/>
      <c r="AD12" s="1"/>
      <c r="AE12" s="1"/>
      <c r="AF12" s="1"/>
      <c r="AG12" s="1"/>
      <c r="AH12" s="1"/>
      <c r="AI12" s="1"/>
      <c r="AJ12" s="1"/>
    </row>
    <row r="13" spans="1:36" ht="17.25" customHeight="1" x14ac:dyDescent="0.25">
      <c r="A13" s="787"/>
      <c r="B13" s="2"/>
      <c r="C13" s="4"/>
      <c r="D13" s="8"/>
      <c r="E13" s="4"/>
      <c r="F13" s="701"/>
      <c r="G13" s="701"/>
      <c r="H13" s="701"/>
      <c r="I13" s="4"/>
      <c r="J13" s="4"/>
      <c r="K13" s="4"/>
      <c r="L13" s="4"/>
      <c r="M13" s="4"/>
      <c r="N13" s="4"/>
      <c r="O13" s="4"/>
      <c r="P13" s="5"/>
      <c r="Q13" s="2"/>
      <c r="R13" s="1"/>
      <c r="S13" s="1"/>
      <c r="T13" s="1"/>
      <c r="U13" s="1"/>
      <c r="V13" s="1"/>
      <c r="W13" s="1"/>
      <c r="X13" s="1"/>
      <c r="Y13" s="1"/>
      <c r="Z13" s="1"/>
      <c r="AA13" s="1"/>
      <c r="AB13" s="1"/>
      <c r="AC13" s="1"/>
      <c r="AD13" s="1"/>
      <c r="AE13" s="1"/>
      <c r="AF13" s="1"/>
      <c r="AG13" s="1"/>
      <c r="AH13" s="1"/>
      <c r="AI13" s="1"/>
      <c r="AJ13" s="1"/>
    </row>
    <row r="14" spans="1:36" ht="15.75" customHeight="1" x14ac:dyDescent="0.25">
      <c r="A14" s="787"/>
      <c r="B14" s="2"/>
      <c r="C14" s="4"/>
      <c r="D14" s="8"/>
      <c r="E14" s="4"/>
      <c r="F14" s="702"/>
      <c r="G14" s="702"/>
      <c r="H14" s="702"/>
      <c r="I14" s="4"/>
      <c r="J14" s="4"/>
      <c r="K14" s="4"/>
      <c r="L14" s="4"/>
      <c r="M14" s="4"/>
      <c r="N14" s="4"/>
      <c r="O14" s="4"/>
      <c r="P14" s="5"/>
      <c r="Q14" s="2"/>
      <c r="R14" s="1"/>
      <c r="S14" s="1"/>
      <c r="T14" s="1"/>
      <c r="U14" s="1"/>
      <c r="V14" s="1"/>
      <c r="W14" s="1"/>
      <c r="X14" s="1"/>
      <c r="Y14" s="1"/>
      <c r="Z14" s="1"/>
      <c r="AA14" s="1"/>
      <c r="AB14" s="1"/>
      <c r="AC14" s="1"/>
      <c r="AD14" s="1"/>
      <c r="AE14" s="1"/>
      <c r="AF14" s="1"/>
      <c r="AG14" s="1"/>
      <c r="AH14" s="1"/>
      <c r="AI14" s="1"/>
      <c r="AJ14" s="1"/>
    </row>
    <row r="15" spans="1:36" ht="16.5" customHeight="1" x14ac:dyDescent="0.25">
      <c r="A15" s="787"/>
      <c r="B15" s="2"/>
      <c r="C15" s="4"/>
      <c r="D15" s="8"/>
      <c r="E15" s="4"/>
      <c r="F15" s="4"/>
      <c r="G15" s="4"/>
      <c r="H15" s="4"/>
      <c r="I15" s="4"/>
      <c r="J15" s="4"/>
      <c r="K15" s="4"/>
      <c r="L15" s="4"/>
      <c r="M15" s="4"/>
      <c r="N15" s="4"/>
      <c r="O15" s="4"/>
      <c r="P15" s="5"/>
      <c r="Q15" s="2"/>
      <c r="R15" s="1"/>
      <c r="S15" s="1"/>
      <c r="T15" s="1"/>
      <c r="U15" s="1"/>
      <c r="V15" s="1"/>
      <c r="W15" s="1"/>
      <c r="X15" s="1"/>
      <c r="Y15" s="1"/>
      <c r="Z15" s="1"/>
      <c r="AA15" s="1"/>
      <c r="AB15" s="1"/>
      <c r="AC15" s="1"/>
      <c r="AD15" s="1"/>
      <c r="AE15" s="1"/>
      <c r="AF15" s="1"/>
      <c r="AG15" s="1"/>
      <c r="AH15" s="1"/>
      <c r="AI15" s="1"/>
      <c r="AJ15" s="1"/>
    </row>
    <row r="16" spans="1:36" ht="18" x14ac:dyDescent="0.2">
      <c r="A16" s="787"/>
      <c r="B16" s="2"/>
      <c r="C16" s="4"/>
      <c r="D16" s="6" t="s">
        <v>3</v>
      </c>
      <c r="E16" s="4"/>
      <c r="F16" s="4"/>
      <c r="G16" s="4"/>
      <c r="H16" s="9">
        <v>2024</v>
      </c>
      <c r="I16" s="4"/>
      <c r="J16" s="4"/>
      <c r="K16" s="4"/>
      <c r="L16" s="4"/>
      <c r="M16" s="4"/>
      <c r="N16" s="4"/>
      <c r="O16" s="4"/>
      <c r="P16" s="5"/>
      <c r="Q16" s="2"/>
      <c r="R16" s="1"/>
      <c r="S16" s="1"/>
      <c r="T16" s="1"/>
      <c r="U16" s="1"/>
      <c r="V16" s="1"/>
      <c r="W16" s="1"/>
      <c r="X16" s="1"/>
      <c r="Y16" s="1"/>
      <c r="Z16" s="1"/>
      <c r="AA16" s="1"/>
      <c r="AB16" s="1"/>
      <c r="AC16" s="1"/>
      <c r="AD16" s="1"/>
      <c r="AE16" s="1"/>
      <c r="AF16" s="1"/>
      <c r="AG16" s="1"/>
      <c r="AH16" s="1"/>
      <c r="AI16" s="1"/>
      <c r="AJ16" s="1"/>
    </row>
    <row r="17" spans="1:36" ht="18" customHeight="1" x14ac:dyDescent="0.2">
      <c r="A17" s="787"/>
      <c r="B17" s="2"/>
      <c r="C17" s="4"/>
      <c r="D17" s="7"/>
      <c r="E17" s="4"/>
      <c r="F17" s="4"/>
      <c r="G17" s="4"/>
      <c r="H17" s="4"/>
      <c r="I17" s="4"/>
      <c r="J17" s="4"/>
      <c r="K17" s="4"/>
      <c r="L17" s="4"/>
      <c r="M17" s="4"/>
      <c r="N17" s="4"/>
      <c r="O17" s="4"/>
      <c r="P17" s="5"/>
      <c r="Q17" s="2"/>
      <c r="R17" s="1"/>
      <c r="S17" s="1"/>
      <c r="T17" s="1"/>
      <c r="U17" s="1"/>
      <c r="V17" s="1"/>
      <c r="W17" s="1"/>
      <c r="X17" s="1"/>
      <c r="Y17" s="1"/>
      <c r="Z17" s="1"/>
      <c r="AA17" s="1"/>
      <c r="AB17" s="1"/>
      <c r="AC17" s="1"/>
      <c r="AD17" s="1"/>
      <c r="AE17" s="1"/>
      <c r="AF17" s="1"/>
      <c r="AG17" s="1"/>
      <c r="AH17" s="1"/>
      <c r="AI17" s="1"/>
      <c r="AJ17" s="1"/>
    </row>
    <row r="18" spans="1:36" ht="18" x14ac:dyDescent="0.2">
      <c r="A18" s="787"/>
      <c r="B18" s="2"/>
      <c r="C18" s="4"/>
      <c r="D18" s="6" t="s">
        <v>4</v>
      </c>
      <c r="E18" s="4"/>
      <c r="F18" s="4"/>
      <c r="G18" s="703" t="s">
        <v>202</v>
      </c>
      <c r="H18" s="703"/>
      <c r="I18" s="4"/>
      <c r="J18" s="4"/>
      <c r="K18" s="4"/>
      <c r="L18" s="4"/>
      <c r="M18" s="4"/>
      <c r="N18" s="4"/>
      <c r="O18" s="4"/>
      <c r="P18" s="5"/>
      <c r="Q18" s="2"/>
      <c r="R18" s="1"/>
      <c r="S18" s="1"/>
      <c r="T18" s="1"/>
      <c r="U18" s="1"/>
      <c r="V18" s="1"/>
      <c r="W18" s="1"/>
      <c r="X18" s="1"/>
      <c r="Y18" s="1"/>
      <c r="Z18" s="1"/>
      <c r="AA18" s="1"/>
      <c r="AB18" s="1"/>
      <c r="AC18" s="1"/>
      <c r="AD18" s="1"/>
      <c r="AE18" s="1"/>
      <c r="AF18" s="1"/>
      <c r="AG18" s="1"/>
      <c r="AH18" s="1"/>
      <c r="AI18" s="1"/>
      <c r="AJ18" s="1"/>
    </row>
    <row r="19" spans="1:36" ht="13.7" customHeight="1" thickTop="1" x14ac:dyDescent="0.2">
      <c r="A19" s="787"/>
      <c r="B19" s="2"/>
      <c r="C19" s="4"/>
      <c r="D19" s="10"/>
      <c r="E19" s="4"/>
      <c r="F19" s="4"/>
      <c r="G19" s="11"/>
      <c r="H19" s="4"/>
      <c r="I19" s="4"/>
      <c r="J19" s="4"/>
      <c r="K19" s="4"/>
      <c r="L19" s="4"/>
      <c r="M19" s="4"/>
      <c r="N19" s="4"/>
      <c r="O19" s="4"/>
      <c r="P19" s="5"/>
      <c r="Q19" s="2"/>
      <c r="R19" s="1"/>
      <c r="S19" s="1"/>
      <c r="T19" s="1"/>
      <c r="U19" s="1"/>
      <c r="V19" s="1"/>
      <c r="W19" s="1"/>
      <c r="X19" s="1"/>
      <c r="Y19" s="1"/>
      <c r="Z19" s="1"/>
      <c r="AA19" s="1"/>
      <c r="AB19" s="1"/>
      <c r="AC19" s="1"/>
      <c r="AD19" s="1"/>
      <c r="AE19" s="1"/>
      <c r="AF19" s="1"/>
      <c r="AG19" s="1"/>
      <c r="AH19" s="1"/>
      <c r="AI19" s="1"/>
      <c r="AJ19" s="1"/>
    </row>
    <row r="20" spans="1:36" ht="8.25" customHeight="1" x14ac:dyDescent="0.2">
      <c r="A20" s="787"/>
      <c r="B20" s="2"/>
      <c r="C20" s="4"/>
      <c r="D20" s="12"/>
      <c r="E20" s="4"/>
      <c r="F20" s="4"/>
      <c r="G20" s="13"/>
      <c r="H20" s="4"/>
      <c r="I20" s="14"/>
      <c r="J20" s="14"/>
      <c r="K20" s="14"/>
      <c r="L20" s="14"/>
      <c r="M20" s="4"/>
      <c r="N20" s="4"/>
      <c r="O20" s="4"/>
      <c r="P20" s="5"/>
      <c r="Q20" s="2"/>
      <c r="R20" s="1"/>
      <c r="S20" s="1"/>
      <c r="T20" s="1"/>
      <c r="U20" s="1"/>
      <c r="V20" s="1"/>
      <c r="W20" s="1"/>
      <c r="X20" s="1"/>
      <c r="Y20" s="1"/>
      <c r="Z20" s="1"/>
      <c r="AA20" s="1"/>
      <c r="AB20" s="1"/>
      <c r="AC20" s="1"/>
      <c r="AD20" s="1"/>
      <c r="AE20" s="1"/>
      <c r="AF20" s="1"/>
      <c r="AG20" s="1"/>
      <c r="AH20" s="1"/>
      <c r="AI20" s="1"/>
      <c r="AJ20" s="1"/>
    </row>
    <row r="21" spans="1:36" ht="8.25" customHeight="1" x14ac:dyDescent="0.2">
      <c r="A21" s="787"/>
      <c r="B21" s="2"/>
      <c r="C21" s="4"/>
      <c r="D21" s="12"/>
      <c r="E21" s="4"/>
      <c r="F21" s="4"/>
      <c r="G21" s="13"/>
      <c r="H21" s="4"/>
      <c r="I21" s="4"/>
      <c r="J21" s="4"/>
      <c r="K21" s="4"/>
      <c r="L21" s="4"/>
      <c r="M21" s="4"/>
      <c r="N21" s="4"/>
      <c r="O21" s="4"/>
      <c r="P21" s="5"/>
      <c r="Q21" s="2"/>
      <c r="R21" s="1"/>
      <c r="S21" s="1"/>
      <c r="T21" s="1"/>
      <c r="U21" s="1"/>
      <c r="V21" s="1"/>
      <c r="W21" s="1"/>
      <c r="X21" s="1"/>
      <c r="Y21" s="1"/>
      <c r="Z21" s="1"/>
      <c r="AA21" s="1"/>
      <c r="AB21" s="1"/>
      <c r="AC21" s="1"/>
      <c r="AD21" s="1"/>
      <c r="AE21" s="1"/>
      <c r="AF21" s="1"/>
      <c r="AG21" s="1"/>
      <c r="AH21" s="1"/>
      <c r="AI21" s="1"/>
      <c r="AJ21" s="1"/>
    </row>
    <row r="22" spans="1:36" ht="8.25" customHeight="1" x14ac:dyDescent="0.2">
      <c r="A22" s="787"/>
      <c r="B22" s="2"/>
      <c r="C22" s="4"/>
      <c r="D22" s="15"/>
      <c r="E22" s="4"/>
      <c r="F22" s="4"/>
      <c r="G22" s="16"/>
      <c r="H22" s="4"/>
      <c r="I22" s="4"/>
      <c r="J22" s="4"/>
      <c r="K22" s="4"/>
      <c r="L22" s="4"/>
      <c r="M22" s="4"/>
      <c r="N22" s="4"/>
      <c r="O22" s="4"/>
      <c r="P22" s="5"/>
      <c r="Q22" s="2"/>
      <c r="R22" s="1"/>
      <c r="S22" s="1"/>
      <c r="T22" s="1"/>
      <c r="U22" s="1"/>
      <c r="V22" s="1"/>
      <c r="W22" s="1"/>
      <c r="X22" s="1"/>
      <c r="Y22" s="1"/>
      <c r="Z22" s="1"/>
      <c r="AA22" s="1"/>
      <c r="AB22" s="1"/>
      <c r="AC22" s="1"/>
      <c r="AD22" s="1"/>
      <c r="AE22" s="1"/>
      <c r="AF22" s="1"/>
      <c r="AG22" s="1"/>
      <c r="AH22" s="1"/>
      <c r="AI22" s="1"/>
      <c r="AJ22" s="1"/>
    </row>
    <row r="23" spans="1:36" ht="6" customHeight="1" x14ac:dyDescent="0.2">
      <c r="A23" s="787"/>
      <c r="B23" s="2"/>
      <c r="C23" s="4"/>
      <c r="D23" s="704" t="s">
        <v>5</v>
      </c>
      <c r="E23" s="704"/>
      <c r="F23" s="704"/>
      <c r="G23" s="704"/>
      <c r="H23" s="704"/>
      <c r="I23" s="704"/>
      <c r="J23" s="704"/>
      <c r="K23" s="704"/>
      <c r="L23" s="704"/>
      <c r="M23" s="704"/>
      <c r="N23" s="704"/>
      <c r="O23" s="4"/>
      <c r="P23" s="5"/>
      <c r="Q23" s="2"/>
      <c r="R23" s="1"/>
      <c r="S23" s="1"/>
      <c r="T23" s="1"/>
      <c r="U23" s="1"/>
      <c r="V23" s="1"/>
      <c r="W23" s="1"/>
      <c r="X23" s="1"/>
      <c r="Y23" s="1"/>
      <c r="Z23" s="1"/>
      <c r="AA23" s="1"/>
      <c r="AB23" s="1"/>
      <c r="AC23" s="1"/>
      <c r="AD23" s="1"/>
      <c r="AE23" s="1"/>
      <c r="AF23" s="1"/>
      <c r="AG23" s="1"/>
      <c r="AH23" s="1"/>
      <c r="AI23" s="1"/>
      <c r="AJ23" s="1"/>
    </row>
    <row r="24" spans="1:36" ht="15" customHeight="1" x14ac:dyDescent="0.2">
      <c r="A24" s="787"/>
      <c r="B24" s="2"/>
      <c r="C24" s="4"/>
      <c r="D24" s="704"/>
      <c r="E24" s="704"/>
      <c r="F24" s="704"/>
      <c r="G24" s="704"/>
      <c r="H24" s="704"/>
      <c r="I24" s="704"/>
      <c r="J24" s="704"/>
      <c r="K24" s="704"/>
      <c r="L24" s="704"/>
      <c r="M24" s="704"/>
      <c r="N24" s="704"/>
      <c r="O24" s="4"/>
      <c r="P24" s="5"/>
      <c r="Q24" s="2"/>
      <c r="R24" s="1"/>
      <c r="S24" s="1"/>
      <c r="T24" s="1"/>
      <c r="U24" s="1"/>
      <c r="V24" s="1"/>
      <c r="W24" s="1"/>
      <c r="X24" s="1"/>
      <c r="Y24" s="1"/>
      <c r="Z24" s="1"/>
      <c r="AA24" s="1"/>
      <c r="AB24" s="1"/>
      <c r="AC24" s="1"/>
      <c r="AD24" s="1"/>
      <c r="AE24" s="1"/>
      <c r="AF24" s="1"/>
      <c r="AG24" s="1"/>
      <c r="AH24" s="1"/>
      <c r="AI24" s="1"/>
      <c r="AJ24" s="1"/>
    </row>
    <row r="25" spans="1:36" ht="6" customHeight="1" x14ac:dyDescent="0.2">
      <c r="A25" s="787"/>
      <c r="B25" s="2"/>
      <c r="C25" s="4"/>
      <c r="D25" s="704"/>
      <c r="E25" s="704"/>
      <c r="F25" s="704"/>
      <c r="G25" s="704"/>
      <c r="H25" s="704"/>
      <c r="I25" s="704"/>
      <c r="J25" s="704"/>
      <c r="K25" s="704"/>
      <c r="L25" s="704"/>
      <c r="M25" s="704"/>
      <c r="N25" s="704"/>
      <c r="O25" s="4"/>
      <c r="P25" s="5"/>
      <c r="Q25" s="2"/>
      <c r="R25" s="1"/>
      <c r="S25" s="1"/>
      <c r="T25" s="1"/>
      <c r="U25" s="1"/>
      <c r="V25" s="1"/>
      <c r="W25" s="1"/>
      <c r="X25" s="1"/>
      <c r="Y25" s="1"/>
      <c r="Z25" s="1"/>
      <c r="AA25" s="1"/>
      <c r="AB25" s="1"/>
      <c r="AC25" s="1"/>
      <c r="AD25" s="1"/>
      <c r="AE25" s="1"/>
      <c r="AF25" s="1"/>
      <c r="AG25" s="1"/>
      <c r="AH25" s="1"/>
      <c r="AI25" s="1"/>
      <c r="AJ25" s="1"/>
    </row>
    <row r="26" spans="1:36" ht="17.25" customHeight="1" x14ac:dyDescent="0.2">
      <c r="A26" s="787"/>
      <c r="B26" s="2"/>
      <c r="C26" s="4"/>
      <c r="D26" s="704"/>
      <c r="E26" s="704"/>
      <c r="F26" s="704"/>
      <c r="G26" s="704"/>
      <c r="H26" s="704"/>
      <c r="I26" s="704"/>
      <c r="J26" s="704"/>
      <c r="K26" s="704"/>
      <c r="L26" s="704"/>
      <c r="M26" s="704"/>
      <c r="N26" s="704"/>
      <c r="O26" s="4"/>
      <c r="P26" s="5"/>
      <c r="Q26" s="2"/>
      <c r="R26" s="1"/>
      <c r="S26" s="1"/>
      <c r="T26" s="1"/>
      <c r="U26" s="1"/>
      <c r="V26" s="1"/>
      <c r="W26" s="1"/>
      <c r="X26" s="1"/>
      <c r="Y26" s="1"/>
      <c r="Z26" s="1"/>
      <c r="AA26" s="1"/>
      <c r="AB26" s="1"/>
      <c r="AC26" s="1"/>
      <c r="AD26" s="1"/>
      <c r="AE26" s="1"/>
      <c r="AF26" s="1"/>
      <c r="AG26" s="1"/>
      <c r="AH26" s="1"/>
      <c r="AI26" s="1"/>
      <c r="AJ26" s="1"/>
    </row>
    <row r="27" spans="1:36" ht="17.25" customHeight="1" x14ac:dyDescent="0.2">
      <c r="A27" s="787"/>
      <c r="B27" s="2"/>
      <c r="C27" s="4"/>
      <c r="D27" s="704"/>
      <c r="E27" s="704"/>
      <c r="F27" s="704"/>
      <c r="G27" s="704"/>
      <c r="H27" s="704"/>
      <c r="I27" s="704"/>
      <c r="J27" s="704"/>
      <c r="K27" s="704"/>
      <c r="L27" s="704"/>
      <c r="M27" s="704"/>
      <c r="N27" s="704"/>
      <c r="O27" s="4"/>
      <c r="P27" s="5"/>
      <c r="Q27" s="2"/>
      <c r="R27" s="1"/>
      <c r="S27" s="1"/>
      <c r="T27" s="1"/>
      <c r="U27" s="1"/>
      <c r="V27" s="1"/>
      <c r="W27" s="1"/>
      <c r="X27" s="1"/>
      <c r="Y27" s="1"/>
      <c r="Z27" s="1"/>
      <c r="AA27" s="1"/>
      <c r="AB27" s="1"/>
      <c r="AC27" s="1"/>
      <c r="AD27" s="1"/>
      <c r="AE27" s="1"/>
      <c r="AF27" s="1"/>
      <c r="AG27" s="1"/>
      <c r="AH27" s="1"/>
      <c r="AI27" s="1"/>
      <c r="AJ27" s="1"/>
    </row>
    <row r="28" spans="1:36" ht="17.25" customHeight="1" x14ac:dyDescent="0.2">
      <c r="A28" s="787"/>
      <c r="B28" s="2"/>
      <c r="C28" s="4"/>
      <c r="D28" s="704"/>
      <c r="E28" s="704"/>
      <c r="F28" s="704"/>
      <c r="G28" s="704"/>
      <c r="H28" s="704"/>
      <c r="I28" s="704"/>
      <c r="J28" s="704"/>
      <c r="K28" s="704"/>
      <c r="L28" s="704"/>
      <c r="M28" s="704"/>
      <c r="N28" s="704"/>
      <c r="O28" s="4"/>
      <c r="P28" s="5"/>
      <c r="Q28" s="2"/>
      <c r="R28" s="1"/>
      <c r="S28" s="1"/>
      <c r="T28" s="1"/>
      <c r="U28" s="1"/>
      <c r="V28" s="1"/>
      <c r="W28" s="1"/>
      <c r="X28" s="1"/>
      <c r="Y28" s="1"/>
      <c r="Z28" s="1"/>
      <c r="AA28" s="1"/>
      <c r="AB28" s="1"/>
      <c r="AC28" s="1"/>
      <c r="AD28" s="1"/>
      <c r="AE28" s="1"/>
      <c r="AF28" s="1"/>
      <c r="AG28" s="1"/>
      <c r="AH28" s="1"/>
      <c r="AI28" s="1"/>
      <c r="AJ28" s="1"/>
    </row>
    <row r="29" spans="1:36" ht="17.25" customHeight="1" x14ac:dyDescent="0.2">
      <c r="A29" s="787"/>
      <c r="B29" s="2"/>
      <c r="C29" s="4"/>
      <c r="D29" s="704"/>
      <c r="E29" s="704"/>
      <c r="F29" s="704"/>
      <c r="G29" s="704"/>
      <c r="H29" s="704"/>
      <c r="I29" s="704"/>
      <c r="J29" s="704"/>
      <c r="K29" s="704"/>
      <c r="L29" s="704"/>
      <c r="M29" s="704"/>
      <c r="N29" s="704"/>
      <c r="O29" s="4"/>
      <c r="P29" s="5"/>
      <c r="Q29" s="2"/>
      <c r="R29" s="1"/>
      <c r="S29" s="1"/>
      <c r="T29" s="1"/>
      <c r="U29" s="1"/>
      <c r="V29" s="1"/>
      <c r="W29" s="1"/>
      <c r="X29" s="1"/>
      <c r="Y29" s="1"/>
      <c r="Z29" s="1"/>
      <c r="AA29" s="1"/>
      <c r="AB29" s="1"/>
      <c r="AC29" s="1"/>
      <c r="AD29" s="1"/>
      <c r="AE29" s="1"/>
      <c r="AF29" s="1"/>
      <c r="AG29" s="1"/>
      <c r="AH29" s="1"/>
      <c r="AI29" s="1"/>
      <c r="AJ29" s="1"/>
    </row>
    <row r="30" spans="1:36" ht="6" customHeight="1" x14ac:dyDescent="0.2">
      <c r="A30" s="787"/>
      <c r="B30" s="2"/>
      <c r="C30" s="4"/>
      <c r="D30" s="704"/>
      <c r="E30" s="704"/>
      <c r="F30" s="704"/>
      <c r="G30" s="704"/>
      <c r="H30" s="704"/>
      <c r="I30" s="704"/>
      <c r="J30" s="704"/>
      <c r="K30" s="704"/>
      <c r="L30" s="704"/>
      <c r="M30" s="704"/>
      <c r="N30" s="704"/>
      <c r="O30" s="4"/>
      <c r="P30" s="5"/>
      <c r="Q30" s="2"/>
      <c r="R30" s="1"/>
      <c r="S30" s="1"/>
      <c r="T30" s="1"/>
      <c r="U30" s="1"/>
      <c r="V30" s="1"/>
      <c r="W30" s="1"/>
      <c r="X30" s="1"/>
      <c r="Y30" s="1"/>
      <c r="Z30" s="1"/>
      <c r="AA30" s="1"/>
      <c r="AB30" s="1"/>
      <c r="AC30" s="1"/>
      <c r="AD30" s="1"/>
      <c r="AE30" s="1"/>
      <c r="AF30" s="1"/>
      <c r="AG30" s="1"/>
      <c r="AH30" s="1"/>
      <c r="AI30" s="1"/>
      <c r="AJ30" s="1"/>
    </row>
    <row r="31" spans="1:36" ht="17.25" customHeight="1" x14ac:dyDescent="0.2">
      <c r="A31" s="787"/>
      <c r="B31" s="2"/>
      <c r="C31" s="4"/>
      <c r="D31" s="704"/>
      <c r="E31" s="704"/>
      <c r="F31" s="704"/>
      <c r="G31" s="704"/>
      <c r="H31" s="704"/>
      <c r="I31" s="704"/>
      <c r="J31" s="704"/>
      <c r="K31" s="704"/>
      <c r="L31" s="704"/>
      <c r="M31" s="704"/>
      <c r="N31" s="704"/>
      <c r="O31" s="4"/>
      <c r="P31" s="5"/>
      <c r="Q31" s="2"/>
      <c r="R31" s="1"/>
      <c r="S31" s="1"/>
      <c r="T31" s="1"/>
      <c r="U31" s="1"/>
      <c r="V31" s="1"/>
      <c r="W31" s="1"/>
      <c r="X31" s="1"/>
      <c r="Y31" s="1"/>
      <c r="Z31" s="1"/>
      <c r="AA31" s="1"/>
      <c r="AB31" s="1"/>
      <c r="AC31" s="1"/>
      <c r="AD31" s="1"/>
      <c r="AE31" s="1"/>
      <c r="AF31" s="1"/>
      <c r="AG31" s="1"/>
      <c r="AH31" s="1"/>
      <c r="AI31" s="1"/>
      <c r="AJ31" s="1"/>
    </row>
    <row r="32" spans="1:36" ht="7.5" customHeight="1" x14ac:dyDescent="0.2">
      <c r="A32" s="787"/>
      <c r="B32" s="2"/>
      <c r="C32" s="4"/>
      <c r="D32" s="704"/>
      <c r="E32" s="704"/>
      <c r="F32" s="704"/>
      <c r="G32" s="704"/>
      <c r="H32" s="704"/>
      <c r="I32" s="704"/>
      <c r="J32" s="704"/>
      <c r="K32" s="704"/>
      <c r="L32" s="704"/>
      <c r="M32" s="704"/>
      <c r="N32" s="704"/>
      <c r="O32" s="4"/>
      <c r="P32" s="5"/>
      <c r="Q32" s="2"/>
      <c r="R32" s="1"/>
      <c r="S32" s="1"/>
      <c r="T32" s="1"/>
      <c r="U32" s="1"/>
      <c r="V32" s="1"/>
      <c r="W32" s="1"/>
      <c r="X32" s="1"/>
      <c r="Y32" s="1"/>
      <c r="Z32" s="1"/>
      <c r="AA32" s="1"/>
      <c r="AB32" s="1"/>
      <c r="AC32" s="1"/>
      <c r="AD32" s="1"/>
      <c r="AE32" s="1"/>
      <c r="AF32" s="1"/>
      <c r="AG32" s="1"/>
      <c r="AH32" s="1"/>
      <c r="AI32" s="1"/>
      <c r="AJ32" s="1"/>
    </row>
    <row r="33" spans="1:36" ht="17.25" customHeight="1" x14ac:dyDescent="0.2">
      <c r="A33" s="787"/>
      <c r="B33" s="2"/>
      <c r="C33" s="4"/>
      <c r="D33" s="704"/>
      <c r="E33" s="704"/>
      <c r="F33" s="704"/>
      <c r="G33" s="704"/>
      <c r="H33" s="704"/>
      <c r="I33" s="704"/>
      <c r="J33" s="704"/>
      <c r="K33" s="704"/>
      <c r="L33" s="704"/>
      <c r="M33" s="704"/>
      <c r="N33" s="704"/>
      <c r="O33" s="4"/>
      <c r="P33" s="5"/>
      <c r="Q33" s="2"/>
      <c r="R33" s="1"/>
      <c r="S33" s="1"/>
      <c r="T33" s="1"/>
      <c r="U33" s="1"/>
      <c r="V33" s="1"/>
      <c r="W33" s="1"/>
      <c r="X33" s="1"/>
      <c r="Y33" s="1"/>
      <c r="Z33" s="1"/>
      <c r="AA33" s="1"/>
      <c r="AB33" s="1"/>
      <c r="AC33" s="1"/>
      <c r="AD33" s="1"/>
      <c r="AE33" s="1"/>
      <c r="AF33" s="1"/>
      <c r="AG33" s="1"/>
      <c r="AH33" s="1"/>
      <c r="AI33" s="1"/>
      <c r="AJ33" s="1"/>
    </row>
    <row r="34" spans="1:36" ht="17.25" customHeight="1" x14ac:dyDescent="0.2">
      <c r="A34" s="787"/>
      <c r="B34" s="2"/>
      <c r="C34" s="4"/>
      <c r="D34" s="704"/>
      <c r="E34" s="704"/>
      <c r="F34" s="704"/>
      <c r="G34" s="704"/>
      <c r="H34" s="704"/>
      <c r="I34" s="704"/>
      <c r="J34" s="704"/>
      <c r="K34" s="704"/>
      <c r="L34" s="704"/>
      <c r="M34" s="704"/>
      <c r="N34" s="704"/>
      <c r="O34" s="4"/>
      <c r="P34" s="5"/>
      <c r="Q34" s="2"/>
      <c r="R34" s="1"/>
      <c r="S34" s="1"/>
      <c r="T34" s="1"/>
      <c r="U34" s="1"/>
      <c r="V34" s="1"/>
      <c r="W34" s="1"/>
      <c r="X34" s="1"/>
      <c r="Y34" s="1"/>
      <c r="Z34" s="1"/>
      <c r="AA34" s="1"/>
      <c r="AB34" s="1"/>
      <c r="AC34" s="1"/>
      <c r="AD34" s="1"/>
      <c r="AE34" s="1"/>
      <c r="AF34" s="1"/>
      <c r="AG34" s="1"/>
      <c r="AH34" s="1"/>
      <c r="AI34" s="1"/>
      <c r="AJ34" s="1"/>
    </row>
    <row r="35" spans="1:36" ht="7.5" customHeight="1" x14ac:dyDescent="0.2">
      <c r="A35" s="787"/>
      <c r="B35" s="2"/>
      <c r="C35" s="4"/>
      <c r="D35" s="704"/>
      <c r="E35" s="704"/>
      <c r="F35" s="704"/>
      <c r="G35" s="704"/>
      <c r="H35" s="704"/>
      <c r="I35" s="704"/>
      <c r="J35" s="704"/>
      <c r="K35" s="704"/>
      <c r="L35" s="704"/>
      <c r="M35" s="704"/>
      <c r="N35" s="704"/>
      <c r="O35" s="4"/>
      <c r="P35" s="5"/>
      <c r="Q35" s="2"/>
      <c r="R35" s="1"/>
      <c r="S35" s="1"/>
      <c r="T35" s="1"/>
      <c r="U35" s="1"/>
      <c r="V35" s="1"/>
      <c r="W35" s="1"/>
      <c r="X35" s="1"/>
      <c r="Y35" s="1"/>
      <c r="Z35" s="1"/>
      <c r="AA35" s="1"/>
      <c r="AB35" s="1"/>
      <c r="AC35" s="1"/>
      <c r="AD35" s="1"/>
      <c r="AE35" s="1"/>
      <c r="AF35" s="1"/>
      <c r="AG35" s="1"/>
      <c r="AH35" s="1"/>
      <c r="AI35" s="1"/>
      <c r="AJ35" s="1"/>
    </row>
    <row r="36" spans="1:36" x14ac:dyDescent="0.2">
      <c r="A36" s="787"/>
      <c r="B36" s="2"/>
      <c r="C36" s="4"/>
      <c r="D36" s="4"/>
      <c r="E36" s="4"/>
      <c r="F36" s="4"/>
      <c r="G36" s="4"/>
      <c r="H36" s="4"/>
      <c r="I36" s="4"/>
      <c r="J36" s="4"/>
      <c r="K36" s="4"/>
      <c r="L36" s="4"/>
      <c r="M36" s="4"/>
      <c r="N36" s="4"/>
      <c r="O36" s="4"/>
      <c r="P36" s="5"/>
      <c r="Q36" s="2"/>
      <c r="R36" s="1"/>
      <c r="S36" s="1"/>
      <c r="T36" s="1"/>
      <c r="U36" s="1"/>
      <c r="V36" s="1"/>
      <c r="W36" s="1"/>
      <c r="X36" s="1"/>
      <c r="Y36" s="1"/>
      <c r="Z36" s="1"/>
      <c r="AA36" s="1"/>
      <c r="AB36" s="1"/>
      <c r="AC36" s="1"/>
      <c r="AD36" s="1"/>
      <c r="AE36" s="1"/>
      <c r="AF36" s="1"/>
      <c r="AG36" s="1"/>
      <c r="AH36" s="1"/>
      <c r="AI36" s="1"/>
      <c r="AJ36" s="1"/>
    </row>
    <row r="37" spans="1:36" ht="30" customHeight="1" x14ac:dyDescent="0.2">
      <c r="A37" s="787"/>
      <c r="B37" s="2"/>
      <c r="C37" s="4"/>
      <c r="D37" s="17" t="s">
        <v>6</v>
      </c>
      <c r="E37" s="18"/>
      <c r="F37" s="18"/>
      <c r="G37" s="18"/>
      <c r="H37" s="18"/>
      <c r="I37" s="18"/>
      <c r="J37" s="18"/>
      <c r="K37" s="18"/>
      <c r="L37" s="18"/>
      <c r="M37" s="18"/>
      <c r="N37" s="18"/>
      <c r="O37" s="4"/>
      <c r="P37" s="5"/>
      <c r="Q37" s="2"/>
      <c r="R37" s="1"/>
      <c r="S37" s="1"/>
      <c r="T37" s="1"/>
      <c r="U37" s="1"/>
      <c r="V37" s="1"/>
      <c r="W37" s="1"/>
      <c r="X37" s="1"/>
      <c r="Y37" s="1"/>
      <c r="Z37" s="1"/>
      <c r="AA37" s="1"/>
      <c r="AB37" s="1"/>
      <c r="AC37" s="1"/>
      <c r="AD37" s="1"/>
      <c r="AE37" s="1"/>
      <c r="AF37" s="1"/>
      <c r="AG37" s="1"/>
      <c r="AH37" s="1"/>
      <c r="AI37" s="1"/>
      <c r="AJ37" s="1"/>
    </row>
    <row r="38" spans="1:36" ht="18.75" customHeight="1" x14ac:dyDescent="0.2">
      <c r="A38" s="787"/>
      <c r="B38" s="2"/>
      <c r="C38" s="4"/>
      <c r="D38" s="696" t="s">
        <v>194</v>
      </c>
      <c r="E38" s="697"/>
      <c r="F38" s="697"/>
      <c r="G38" s="697"/>
      <c r="H38" s="697"/>
      <c r="I38" s="697"/>
      <c r="J38" s="697"/>
      <c r="K38" s="697"/>
      <c r="L38" s="697"/>
      <c r="M38" s="697"/>
      <c r="N38" s="697"/>
      <c r="O38" s="4"/>
      <c r="P38" s="5"/>
      <c r="Q38" s="2"/>
      <c r="R38" s="1"/>
      <c r="S38" s="1"/>
      <c r="T38" s="1"/>
      <c r="U38" s="1"/>
      <c r="V38" s="1"/>
      <c r="W38" s="1"/>
      <c r="X38" s="1"/>
      <c r="Y38" s="1"/>
      <c r="Z38" s="1"/>
      <c r="AA38" s="1"/>
      <c r="AB38" s="1"/>
      <c r="AC38" s="1"/>
      <c r="AD38" s="1"/>
      <c r="AE38" s="1"/>
      <c r="AF38" s="1"/>
      <c r="AG38" s="1"/>
      <c r="AH38" s="1"/>
      <c r="AI38" s="1"/>
      <c r="AJ38" s="1"/>
    </row>
    <row r="39" spans="1:36" ht="15" customHeight="1" x14ac:dyDescent="0.2">
      <c r="A39" s="787"/>
      <c r="B39" s="2"/>
      <c r="C39" s="4"/>
      <c r="D39" s="697"/>
      <c r="E39" s="697"/>
      <c r="F39" s="697"/>
      <c r="G39" s="697"/>
      <c r="H39" s="697"/>
      <c r="I39" s="697"/>
      <c r="J39" s="697"/>
      <c r="K39" s="697"/>
      <c r="L39" s="697"/>
      <c r="M39" s="697"/>
      <c r="N39" s="697"/>
      <c r="O39" s="4"/>
      <c r="P39" s="5"/>
      <c r="Q39" s="2"/>
      <c r="R39" s="1"/>
      <c r="S39" s="1"/>
      <c r="T39" s="1"/>
      <c r="U39" s="1"/>
      <c r="V39" s="1"/>
      <c r="W39" s="1"/>
      <c r="X39" s="1"/>
      <c r="Y39" s="1"/>
      <c r="Z39" s="1"/>
      <c r="AA39" s="1"/>
      <c r="AB39" s="1"/>
      <c r="AC39" s="1"/>
      <c r="AD39" s="1"/>
      <c r="AE39" s="1"/>
      <c r="AF39" s="1"/>
      <c r="AG39" s="1"/>
      <c r="AH39" s="1"/>
      <c r="AI39" s="1"/>
      <c r="AJ39" s="1"/>
    </row>
    <row r="40" spans="1:36" ht="8.25" customHeight="1" x14ac:dyDescent="0.2">
      <c r="A40" s="787"/>
      <c r="B40" s="2"/>
      <c r="C40" s="4"/>
      <c r="D40" s="697"/>
      <c r="E40" s="697"/>
      <c r="F40" s="697"/>
      <c r="G40" s="697"/>
      <c r="H40" s="697"/>
      <c r="I40" s="697"/>
      <c r="J40" s="697"/>
      <c r="K40" s="697"/>
      <c r="L40" s="697"/>
      <c r="M40" s="697"/>
      <c r="N40" s="697"/>
      <c r="O40" s="4"/>
      <c r="P40" s="5"/>
      <c r="Q40" s="2"/>
      <c r="R40" s="1"/>
      <c r="S40" s="1"/>
      <c r="T40" s="1"/>
      <c r="U40" s="1"/>
      <c r="V40" s="1"/>
      <c r="W40" s="1"/>
      <c r="X40" s="1"/>
      <c r="Y40" s="1"/>
      <c r="Z40" s="1"/>
      <c r="AA40" s="1"/>
      <c r="AB40" s="1"/>
      <c r="AC40" s="1"/>
      <c r="AD40" s="1"/>
      <c r="AE40" s="1"/>
      <c r="AF40" s="1"/>
      <c r="AG40" s="1"/>
      <c r="AH40" s="1"/>
      <c r="AI40" s="1"/>
      <c r="AJ40" s="1"/>
    </row>
    <row r="41" spans="1:36" ht="15" customHeight="1" x14ac:dyDescent="0.2">
      <c r="A41" s="787"/>
      <c r="B41" s="2"/>
      <c r="C41" s="4"/>
      <c r="D41" s="697"/>
      <c r="E41" s="697"/>
      <c r="F41" s="697"/>
      <c r="G41" s="697"/>
      <c r="H41" s="697"/>
      <c r="I41" s="697"/>
      <c r="J41" s="697"/>
      <c r="K41" s="697"/>
      <c r="L41" s="697"/>
      <c r="M41" s="697"/>
      <c r="N41" s="697"/>
      <c r="O41" s="4"/>
      <c r="P41" s="5"/>
      <c r="Q41" s="2"/>
      <c r="R41" s="1"/>
      <c r="S41" s="1"/>
      <c r="T41" s="1"/>
      <c r="U41" s="1"/>
      <c r="V41" s="1"/>
      <c r="W41" s="1"/>
      <c r="X41" s="1"/>
      <c r="Y41" s="1"/>
      <c r="Z41" s="1"/>
      <c r="AA41" s="1"/>
      <c r="AB41" s="1"/>
      <c r="AC41" s="1"/>
      <c r="AD41" s="1"/>
      <c r="AE41" s="1"/>
      <c r="AF41" s="1"/>
      <c r="AG41" s="1"/>
      <c r="AH41" s="1"/>
      <c r="AI41" s="1"/>
      <c r="AJ41" s="1"/>
    </row>
    <row r="42" spans="1:36" ht="17.25" customHeight="1" x14ac:dyDescent="0.2">
      <c r="A42" s="787"/>
      <c r="B42" s="2"/>
      <c r="C42" s="4"/>
      <c r="D42" s="697"/>
      <c r="E42" s="697"/>
      <c r="F42" s="697"/>
      <c r="G42" s="697"/>
      <c r="H42" s="697"/>
      <c r="I42" s="697"/>
      <c r="J42" s="697"/>
      <c r="K42" s="697"/>
      <c r="L42" s="697"/>
      <c r="M42" s="697"/>
      <c r="N42" s="697"/>
      <c r="O42" s="4"/>
      <c r="P42" s="5"/>
      <c r="Q42" s="2"/>
      <c r="R42" s="1"/>
      <c r="S42" s="1"/>
      <c r="T42" s="1"/>
      <c r="U42" s="1"/>
      <c r="V42" s="1"/>
      <c r="W42" s="1"/>
      <c r="X42" s="1"/>
      <c r="Y42" s="1"/>
      <c r="Z42" s="1"/>
      <c r="AA42" s="1"/>
      <c r="AB42" s="1"/>
      <c r="AC42" s="1"/>
      <c r="AD42" s="1"/>
      <c r="AE42" s="1"/>
      <c r="AF42" s="1"/>
      <c r="AG42" s="1"/>
      <c r="AH42" s="1"/>
      <c r="AI42" s="1"/>
      <c r="AJ42" s="1"/>
    </row>
    <row r="43" spans="1:36" ht="15" customHeight="1" x14ac:dyDescent="0.2">
      <c r="A43" s="787"/>
      <c r="B43" s="2"/>
      <c r="C43" s="4"/>
      <c r="D43" s="697"/>
      <c r="E43" s="697"/>
      <c r="F43" s="697"/>
      <c r="G43" s="697"/>
      <c r="H43" s="697"/>
      <c r="I43" s="697"/>
      <c r="J43" s="697"/>
      <c r="K43" s="697"/>
      <c r="L43" s="697"/>
      <c r="M43" s="697"/>
      <c r="N43" s="697"/>
      <c r="O43" s="4"/>
      <c r="P43" s="5"/>
      <c r="Q43" s="2"/>
      <c r="R43" s="1"/>
      <c r="S43" s="1"/>
      <c r="T43" s="1"/>
      <c r="U43" s="1"/>
      <c r="V43" s="1"/>
      <c r="W43" s="1"/>
      <c r="X43" s="1"/>
      <c r="Y43" s="1"/>
      <c r="Z43" s="1"/>
      <c r="AA43" s="1"/>
      <c r="AB43" s="1"/>
      <c r="AC43" s="1"/>
      <c r="AD43" s="1"/>
      <c r="AE43" s="1"/>
      <c r="AF43" s="1"/>
      <c r="AG43" s="1"/>
      <c r="AH43" s="1"/>
      <c r="AI43" s="1"/>
      <c r="AJ43" s="1"/>
    </row>
    <row r="44" spans="1:36" ht="15" customHeight="1" x14ac:dyDescent="0.2">
      <c r="A44" s="787"/>
      <c r="B44" s="2"/>
      <c r="C44" s="4"/>
      <c r="D44" s="697"/>
      <c r="E44" s="697"/>
      <c r="F44" s="697"/>
      <c r="G44" s="697"/>
      <c r="H44" s="697"/>
      <c r="I44" s="697"/>
      <c r="J44" s="697"/>
      <c r="K44" s="697"/>
      <c r="L44" s="697"/>
      <c r="M44" s="697"/>
      <c r="N44" s="697"/>
      <c r="O44" s="4"/>
      <c r="P44" s="5"/>
      <c r="Q44" s="2"/>
      <c r="R44" s="1"/>
      <c r="S44" s="1"/>
      <c r="T44" s="1"/>
      <c r="U44" s="1"/>
      <c r="V44" s="1"/>
      <c r="W44" s="1"/>
      <c r="X44" s="1"/>
      <c r="Y44" s="1"/>
      <c r="Z44" s="1"/>
      <c r="AA44" s="1"/>
      <c r="AB44" s="1"/>
      <c r="AC44" s="1"/>
      <c r="AD44" s="1"/>
      <c r="AE44" s="1"/>
      <c r="AF44" s="1"/>
      <c r="AG44" s="1"/>
      <c r="AH44" s="1"/>
      <c r="AI44" s="1"/>
      <c r="AJ44" s="1"/>
    </row>
    <row r="45" spans="1:36" ht="11.25" customHeight="1" x14ac:dyDescent="0.2">
      <c r="A45" s="787"/>
      <c r="B45" s="2"/>
      <c r="C45" s="4"/>
      <c r="D45" s="697"/>
      <c r="E45" s="697"/>
      <c r="F45" s="697"/>
      <c r="G45" s="697"/>
      <c r="H45" s="697"/>
      <c r="I45" s="697"/>
      <c r="J45" s="697"/>
      <c r="K45" s="697"/>
      <c r="L45" s="697"/>
      <c r="M45" s="697"/>
      <c r="N45" s="697"/>
      <c r="O45" s="4"/>
      <c r="P45" s="5"/>
      <c r="Q45" s="2"/>
      <c r="R45" s="1"/>
      <c r="S45" s="1"/>
      <c r="T45" s="1"/>
      <c r="U45" s="1"/>
      <c r="V45" s="1"/>
      <c r="W45" s="1"/>
      <c r="X45" s="1"/>
      <c r="Y45" s="1"/>
      <c r="Z45" s="1"/>
      <c r="AA45" s="1"/>
      <c r="AB45" s="1"/>
      <c r="AC45" s="1"/>
      <c r="AD45" s="1"/>
      <c r="AE45" s="1"/>
      <c r="AF45" s="1"/>
      <c r="AG45" s="1"/>
      <c r="AH45" s="1"/>
      <c r="AI45" s="1"/>
      <c r="AJ45" s="1"/>
    </row>
    <row r="46" spans="1:36" ht="15" customHeight="1" x14ac:dyDescent="0.2">
      <c r="A46" s="787"/>
      <c r="B46" s="2"/>
      <c r="C46" s="4"/>
      <c r="D46" s="697"/>
      <c r="E46" s="697"/>
      <c r="F46" s="697"/>
      <c r="G46" s="697"/>
      <c r="H46" s="697"/>
      <c r="I46" s="697"/>
      <c r="J46" s="697"/>
      <c r="K46" s="697"/>
      <c r="L46" s="697"/>
      <c r="M46" s="697"/>
      <c r="N46" s="697"/>
      <c r="O46" s="4"/>
      <c r="P46" s="5"/>
      <c r="Q46" s="2"/>
      <c r="R46" s="1"/>
      <c r="S46" s="1"/>
      <c r="T46" s="1"/>
      <c r="U46" s="1"/>
      <c r="V46" s="1"/>
      <c r="W46" s="1"/>
      <c r="X46" s="1"/>
      <c r="Y46" s="1"/>
      <c r="Z46" s="1"/>
      <c r="AA46" s="1"/>
      <c r="AB46" s="1"/>
      <c r="AC46" s="1"/>
      <c r="AD46" s="1"/>
      <c r="AE46" s="1"/>
      <c r="AF46" s="1"/>
      <c r="AG46" s="1"/>
      <c r="AH46" s="1"/>
      <c r="AI46" s="1"/>
      <c r="AJ46" s="1"/>
    </row>
    <row r="47" spans="1:36" ht="18" customHeight="1" x14ac:dyDescent="0.2">
      <c r="A47" s="787"/>
      <c r="B47" s="2"/>
      <c r="C47" s="4"/>
      <c r="D47" s="697"/>
      <c r="E47" s="697"/>
      <c r="F47" s="697"/>
      <c r="G47" s="697"/>
      <c r="H47" s="697"/>
      <c r="I47" s="697"/>
      <c r="J47" s="697"/>
      <c r="K47" s="697"/>
      <c r="L47" s="697"/>
      <c r="M47" s="697"/>
      <c r="N47" s="697"/>
      <c r="O47" s="4"/>
      <c r="P47" s="5"/>
      <c r="Q47" s="2"/>
      <c r="R47" s="1"/>
      <c r="S47" s="1"/>
      <c r="T47" s="1"/>
      <c r="U47" s="1"/>
      <c r="V47" s="1"/>
      <c r="W47" s="1"/>
      <c r="X47" s="1"/>
      <c r="Y47" s="1"/>
      <c r="Z47" s="1"/>
      <c r="AA47" s="1"/>
      <c r="AB47" s="1"/>
      <c r="AC47" s="1"/>
      <c r="AD47" s="1"/>
      <c r="AE47" s="1"/>
      <c r="AF47" s="1"/>
      <c r="AG47" s="1"/>
      <c r="AH47" s="1"/>
      <c r="AI47" s="1"/>
      <c r="AJ47" s="1"/>
    </row>
    <row r="48" spans="1:36" ht="15" customHeight="1" x14ac:dyDescent="0.2">
      <c r="A48" s="787"/>
      <c r="B48" s="2"/>
      <c r="C48" s="4"/>
      <c r="D48" s="697"/>
      <c r="E48" s="697"/>
      <c r="F48" s="697"/>
      <c r="G48" s="697"/>
      <c r="H48" s="697"/>
      <c r="I48" s="697"/>
      <c r="J48" s="697"/>
      <c r="K48" s="697"/>
      <c r="L48" s="697"/>
      <c r="M48" s="697"/>
      <c r="N48" s="697"/>
      <c r="O48" s="4"/>
      <c r="P48" s="5"/>
      <c r="Q48" s="2"/>
      <c r="R48" s="1"/>
      <c r="S48" s="1"/>
      <c r="T48" s="1"/>
      <c r="U48" s="1"/>
      <c r="V48" s="1"/>
      <c r="W48" s="1"/>
      <c r="X48" s="1"/>
      <c r="Y48" s="1"/>
      <c r="Z48" s="1"/>
      <c r="AA48" s="1"/>
      <c r="AB48" s="1"/>
      <c r="AC48" s="1"/>
      <c r="AD48" s="1"/>
      <c r="AE48" s="1"/>
      <c r="AF48" s="1"/>
      <c r="AG48" s="1"/>
      <c r="AH48" s="1"/>
      <c r="AI48" s="1"/>
      <c r="AJ48" s="1"/>
    </row>
    <row r="49" spans="1:36" ht="15" customHeight="1" x14ac:dyDescent="0.2">
      <c r="A49" s="787"/>
      <c r="B49" s="2"/>
      <c r="C49" s="4"/>
      <c r="D49" s="697"/>
      <c r="E49" s="697"/>
      <c r="F49" s="697"/>
      <c r="G49" s="697"/>
      <c r="H49" s="697"/>
      <c r="I49" s="697"/>
      <c r="J49" s="697"/>
      <c r="K49" s="697"/>
      <c r="L49" s="697"/>
      <c r="M49" s="697"/>
      <c r="N49" s="697"/>
      <c r="O49" s="4"/>
      <c r="P49" s="5"/>
      <c r="Q49" s="2"/>
      <c r="R49" s="1"/>
      <c r="S49" s="1"/>
      <c r="T49" s="1"/>
      <c r="U49" s="1"/>
      <c r="V49" s="1"/>
      <c r="W49" s="1"/>
      <c r="X49" s="1"/>
      <c r="Y49" s="1"/>
      <c r="Z49" s="1"/>
      <c r="AA49" s="1"/>
      <c r="AB49" s="1"/>
      <c r="AC49" s="1"/>
      <c r="AD49" s="1"/>
      <c r="AE49" s="1"/>
      <c r="AF49" s="1"/>
      <c r="AG49" s="1"/>
      <c r="AH49" s="1"/>
      <c r="AI49" s="1"/>
      <c r="AJ49" s="1"/>
    </row>
    <row r="50" spans="1:36" ht="21.75" customHeight="1" x14ac:dyDescent="0.2">
      <c r="A50" s="787"/>
      <c r="B50" s="2"/>
      <c r="C50" s="4"/>
      <c r="D50" s="697"/>
      <c r="E50" s="697"/>
      <c r="F50" s="697"/>
      <c r="G50" s="697"/>
      <c r="H50" s="697"/>
      <c r="I50" s="697"/>
      <c r="J50" s="697"/>
      <c r="K50" s="697"/>
      <c r="L50" s="697"/>
      <c r="M50" s="697"/>
      <c r="N50" s="697"/>
      <c r="O50" s="4"/>
      <c r="P50" s="5"/>
      <c r="Q50" s="2"/>
      <c r="R50" s="1"/>
      <c r="S50" s="1"/>
      <c r="T50" s="1"/>
      <c r="U50" s="1"/>
      <c r="V50" s="1"/>
      <c r="W50" s="1"/>
      <c r="X50" s="1"/>
      <c r="Y50" s="1"/>
      <c r="Z50" s="1"/>
      <c r="AA50" s="1"/>
      <c r="AB50" s="1"/>
      <c r="AC50" s="1"/>
      <c r="AD50" s="1"/>
      <c r="AE50" s="1"/>
      <c r="AF50" s="1"/>
      <c r="AG50" s="1"/>
      <c r="AH50" s="1"/>
      <c r="AI50" s="1"/>
      <c r="AJ50" s="1"/>
    </row>
    <row r="51" spans="1:36" ht="44.25" customHeight="1" x14ac:dyDescent="0.2">
      <c r="A51" s="787"/>
      <c r="B51" s="2"/>
      <c r="C51" s="4"/>
      <c r="D51" s="697"/>
      <c r="E51" s="697"/>
      <c r="F51" s="697"/>
      <c r="G51" s="697"/>
      <c r="H51" s="697"/>
      <c r="I51" s="697"/>
      <c r="J51" s="697"/>
      <c r="K51" s="697"/>
      <c r="L51" s="697"/>
      <c r="M51" s="697"/>
      <c r="N51" s="697"/>
      <c r="O51" s="4"/>
      <c r="P51" s="5"/>
      <c r="Q51" s="2"/>
      <c r="R51" s="1"/>
      <c r="S51" s="1"/>
      <c r="T51" s="1"/>
      <c r="U51" s="1"/>
      <c r="V51" s="1"/>
      <c r="W51" s="1"/>
      <c r="X51" s="1"/>
      <c r="Y51" s="1"/>
      <c r="Z51" s="1"/>
      <c r="AA51" s="1"/>
      <c r="AB51" s="1"/>
      <c r="AC51" s="1"/>
      <c r="AD51" s="1"/>
      <c r="AE51" s="1"/>
      <c r="AF51" s="1"/>
      <c r="AG51" s="1"/>
      <c r="AH51" s="1"/>
      <c r="AI51" s="1"/>
      <c r="AJ51" s="1"/>
    </row>
    <row r="52" spans="1:36" ht="16.5" customHeight="1" x14ac:dyDescent="0.2">
      <c r="A52" s="787"/>
      <c r="B52" s="2"/>
      <c r="C52" s="4"/>
      <c r="D52" s="4"/>
      <c r="E52" s="4"/>
      <c r="F52" s="4"/>
      <c r="G52" s="4"/>
      <c r="H52" s="4"/>
      <c r="I52" s="4"/>
      <c r="J52" s="4"/>
      <c r="K52" s="4"/>
      <c r="L52" s="4"/>
      <c r="M52" s="4"/>
      <c r="N52" s="4"/>
      <c r="O52" s="4"/>
      <c r="P52" s="5"/>
      <c r="Q52" s="2"/>
      <c r="R52" s="1"/>
      <c r="S52" s="1"/>
      <c r="T52" s="1"/>
      <c r="U52" s="1"/>
      <c r="V52" s="1"/>
      <c r="W52" s="1"/>
      <c r="X52" s="1"/>
      <c r="Y52" s="1"/>
      <c r="Z52" s="1"/>
      <c r="AA52" s="1"/>
      <c r="AB52" s="1"/>
      <c r="AC52" s="1"/>
      <c r="AD52" s="1"/>
      <c r="AE52" s="1"/>
      <c r="AF52" s="1"/>
      <c r="AG52" s="1"/>
      <c r="AH52" s="1"/>
      <c r="AI52" s="1"/>
      <c r="AJ52" s="1"/>
    </row>
    <row r="53" spans="1:36" ht="16.5" customHeight="1" x14ac:dyDescent="0.2">
      <c r="A53" s="787"/>
      <c r="B53" s="2"/>
      <c r="C53" s="4"/>
      <c r="D53" s="4"/>
      <c r="E53" s="4"/>
      <c r="F53" s="4"/>
      <c r="G53" s="4"/>
      <c r="H53" s="4"/>
      <c r="I53" s="4"/>
      <c r="J53" s="4"/>
      <c r="K53" s="4"/>
      <c r="L53" s="4"/>
      <c r="M53" s="4"/>
      <c r="N53" s="4"/>
      <c r="O53" s="4"/>
      <c r="P53" s="5"/>
      <c r="Q53" s="2"/>
      <c r="R53" s="1"/>
      <c r="S53" s="1"/>
      <c r="T53" s="1"/>
      <c r="U53" s="1"/>
      <c r="V53" s="1"/>
      <c r="W53" s="1"/>
      <c r="X53" s="1"/>
      <c r="Y53" s="1"/>
      <c r="Z53" s="1"/>
      <c r="AA53" s="1"/>
      <c r="AB53" s="1"/>
      <c r="AC53" s="1"/>
      <c r="AD53" s="1"/>
      <c r="AE53" s="1"/>
      <c r="AF53" s="1"/>
      <c r="AG53" s="1"/>
      <c r="AH53" s="1"/>
      <c r="AI53" s="1"/>
      <c r="AJ53" s="1"/>
    </row>
    <row r="54" spans="1:36" ht="16.5" customHeight="1" x14ac:dyDescent="0.2">
      <c r="A54" s="787"/>
      <c r="B54" s="2"/>
      <c r="C54" s="4"/>
      <c r="D54" s="19" t="s">
        <v>7</v>
      </c>
      <c r="E54" s="18"/>
      <c r="F54" s="18"/>
      <c r="G54" s="18"/>
      <c r="H54" s="18"/>
      <c r="I54" s="18"/>
      <c r="J54" s="18"/>
      <c r="K54" s="18"/>
      <c r="L54" s="18"/>
      <c r="M54" s="18"/>
      <c r="N54" s="18"/>
      <c r="O54" s="4"/>
      <c r="P54" s="5"/>
      <c r="Q54" s="2"/>
      <c r="R54" s="1"/>
      <c r="S54" s="1"/>
      <c r="T54" s="1"/>
      <c r="U54" s="1"/>
      <c r="V54" s="1"/>
      <c r="W54" s="1"/>
      <c r="X54" s="1"/>
      <c r="Y54" s="1"/>
      <c r="Z54" s="1"/>
      <c r="AA54" s="1"/>
      <c r="AB54" s="1"/>
      <c r="AC54" s="1"/>
      <c r="AD54" s="1"/>
      <c r="AE54" s="1"/>
      <c r="AF54" s="1"/>
      <c r="AG54" s="1"/>
      <c r="AH54" s="1"/>
      <c r="AI54" s="1"/>
      <c r="AJ54" s="1"/>
    </row>
    <row r="55" spans="1:36" ht="15" customHeight="1" x14ac:dyDescent="0.2">
      <c r="A55" s="787"/>
      <c r="B55" s="2"/>
      <c r="C55" s="4"/>
      <c r="D55" s="698"/>
      <c r="E55" s="698"/>
      <c r="F55" s="698"/>
      <c r="G55" s="698"/>
      <c r="H55" s="698"/>
      <c r="I55" s="698"/>
      <c r="J55" s="698"/>
      <c r="K55" s="698"/>
      <c r="L55" s="698"/>
      <c r="M55" s="698"/>
      <c r="N55" s="698"/>
      <c r="O55" s="4"/>
      <c r="P55" s="5"/>
      <c r="Q55" s="2"/>
      <c r="R55" s="1"/>
      <c r="S55" s="1"/>
      <c r="T55" s="1"/>
      <c r="U55" s="1"/>
      <c r="V55" s="1"/>
      <c r="W55" s="1"/>
      <c r="X55" s="1"/>
      <c r="Y55" s="1"/>
      <c r="Z55" s="1"/>
      <c r="AA55" s="1"/>
      <c r="AB55" s="1"/>
      <c r="AC55" s="1"/>
      <c r="AD55" s="1"/>
      <c r="AE55" s="1"/>
      <c r="AF55" s="1"/>
      <c r="AG55" s="1"/>
      <c r="AH55" s="1"/>
      <c r="AI55" s="1"/>
      <c r="AJ55" s="1"/>
    </row>
    <row r="56" spans="1:36" ht="15" customHeight="1" x14ac:dyDescent="0.2">
      <c r="A56" s="787"/>
      <c r="B56" s="2"/>
      <c r="C56" s="4"/>
      <c r="D56" s="698"/>
      <c r="E56" s="698"/>
      <c r="F56" s="698"/>
      <c r="G56" s="698"/>
      <c r="H56" s="698"/>
      <c r="I56" s="698"/>
      <c r="J56" s="698"/>
      <c r="K56" s="698"/>
      <c r="L56" s="698"/>
      <c r="M56" s="698"/>
      <c r="N56" s="698"/>
      <c r="O56" s="4"/>
      <c r="P56" s="5"/>
      <c r="Q56" s="2"/>
      <c r="R56" s="1"/>
      <c r="S56" s="1"/>
      <c r="T56" s="1"/>
      <c r="U56" s="1"/>
      <c r="V56" s="1"/>
      <c r="W56" s="1"/>
      <c r="X56" s="1"/>
      <c r="Y56" s="1"/>
      <c r="Z56" s="1"/>
      <c r="AA56" s="1"/>
      <c r="AB56" s="1"/>
      <c r="AC56" s="1"/>
      <c r="AD56" s="1"/>
      <c r="AE56" s="1"/>
      <c r="AF56" s="1"/>
      <c r="AG56" s="1"/>
      <c r="AH56" s="1"/>
      <c r="AI56" s="1"/>
      <c r="AJ56" s="1"/>
    </row>
    <row r="57" spans="1:36" ht="15" customHeight="1" x14ac:dyDescent="0.2">
      <c r="A57" s="787"/>
      <c r="B57" s="2"/>
      <c r="C57" s="4"/>
      <c r="D57" s="698"/>
      <c r="E57" s="698"/>
      <c r="F57" s="698"/>
      <c r="G57" s="698"/>
      <c r="H57" s="698"/>
      <c r="I57" s="698"/>
      <c r="J57" s="698"/>
      <c r="K57" s="698"/>
      <c r="L57" s="698"/>
      <c r="M57" s="698"/>
      <c r="N57" s="698"/>
      <c r="O57" s="4"/>
      <c r="P57" s="5"/>
      <c r="Q57" s="2"/>
      <c r="R57" s="1"/>
      <c r="S57" s="1"/>
      <c r="T57" s="1"/>
      <c r="U57" s="1"/>
      <c r="V57" s="1"/>
      <c r="W57" s="1"/>
      <c r="X57" s="1"/>
      <c r="Y57" s="1"/>
      <c r="Z57" s="1"/>
      <c r="AA57" s="1"/>
      <c r="AB57" s="1"/>
      <c r="AC57" s="1"/>
      <c r="AD57" s="1"/>
      <c r="AE57" s="1"/>
      <c r="AF57" s="1"/>
      <c r="AG57" s="1"/>
      <c r="AH57" s="1"/>
      <c r="AI57" s="1"/>
      <c r="AJ57" s="1"/>
    </row>
    <row r="58" spans="1:36" ht="15" customHeight="1" x14ac:dyDescent="0.2">
      <c r="A58" s="787"/>
      <c r="B58" s="2"/>
      <c r="C58" s="4"/>
      <c r="D58" s="698"/>
      <c r="E58" s="698"/>
      <c r="F58" s="698"/>
      <c r="G58" s="698"/>
      <c r="H58" s="698"/>
      <c r="I58" s="698"/>
      <c r="J58" s="698"/>
      <c r="K58" s="698"/>
      <c r="L58" s="698"/>
      <c r="M58" s="698"/>
      <c r="N58" s="698"/>
      <c r="O58" s="4"/>
      <c r="P58" s="5"/>
      <c r="Q58" s="2"/>
      <c r="R58" s="1"/>
      <c r="S58" s="1"/>
      <c r="T58" s="1"/>
      <c r="U58" s="1"/>
      <c r="V58" s="1"/>
      <c r="W58" s="1"/>
      <c r="X58" s="1"/>
      <c r="Y58" s="1"/>
      <c r="Z58" s="1"/>
      <c r="AA58" s="1"/>
      <c r="AB58" s="1"/>
      <c r="AC58" s="1"/>
      <c r="AD58" s="1"/>
      <c r="AE58" s="1"/>
      <c r="AF58" s="1"/>
      <c r="AG58" s="1"/>
      <c r="AH58" s="1"/>
      <c r="AI58" s="1"/>
      <c r="AJ58" s="1"/>
    </row>
    <row r="59" spans="1:36" ht="15" customHeight="1" x14ac:dyDescent="0.2">
      <c r="A59" s="787"/>
      <c r="B59" s="2"/>
      <c r="C59" s="4"/>
      <c r="D59" s="698"/>
      <c r="E59" s="698"/>
      <c r="F59" s="698"/>
      <c r="G59" s="698"/>
      <c r="H59" s="698"/>
      <c r="I59" s="698"/>
      <c r="J59" s="698"/>
      <c r="K59" s="698"/>
      <c r="L59" s="698"/>
      <c r="M59" s="698"/>
      <c r="N59" s="698"/>
      <c r="O59" s="4"/>
      <c r="P59" s="5"/>
      <c r="Q59" s="2"/>
      <c r="R59" s="1"/>
      <c r="S59" s="1"/>
      <c r="T59" s="1"/>
      <c r="U59" s="1"/>
      <c r="V59" s="1"/>
      <c r="W59" s="1"/>
      <c r="X59" s="1"/>
      <c r="Y59" s="1"/>
      <c r="Z59" s="1"/>
      <c r="AA59" s="1"/>
      <c r="AB59" s="1"/>
      <c r="AC59" s="1"/>
      <c r="AD59" s="1"/>
      <c r="AE59" s="1"/>
      <c r="AF59" s="1"/>
      <c r="AG59" s="1"/>
      <c r="AH59" s="1"/>
      <c r="AI59" s="1"/>
      <c r="AJ59" s="1"/>
    </row>
    <row r="60" spans="1:36" ht="15" customHeight="1" x14ac:dyDescent="0.2">
      <c r="A60" s="787"/>
      <c r="B60" s="2"/>
      <c r="C60" s="4"/>
      <c r="D60" s="698"/>
      <c r="E60" s="698"/>
      <c r="F60" s="698"/>
      <c r="G60" s="698"/>
      <c r="H60" s="698"/>
      <c r="I60" s="698"/>
      <c r="J60" s="698"/>
      <c r="K60" s="698"/>
      <c r="L60" s="698"/>
      <c r="M60" s="698"/>
      <c r="N60" s="698"/>
      <c r="O60" s="4"/>
      <c r="P60" s="5"/>
      <c r="Q60" s="2"/>
      <c r="R60" s="1"/>
      <c r="S60" s="1"/>
      <c r="T60" s="1"/>
      <c r="U60" s="1"/>
      <c r="V60" s="1"/>
      <c r="W60" s="1"/>
      <c r="X60" s="1"/>
      <c r="Y60" s="1"/>
      <c r="Z60" s="1"/>
      <c r="AA60" s="1"/>
      <c r="AB60" s="1"/>
      <c r="AC60" s="1"/>
      <c r="AD60" s="1"/>
      <c r="AE60" s="1"/>
      <c r="AF60" s="1"/>
      <c r="AG60" s="1"/>
      <c r="AH60" s="1"/>
      <c r="AI60" s="1"/>
      <c r="AJ60" s="1"/>
    </row>
    <row r="61" spans="1:36" ht="15" customHeight="1" x14ac:dyDescent="0.2">
      <c r="A61" s="787"/>
      <c r="B61" s="2"/>
      <c r="C61" s="4"/>
      <c r="D61" s="698"/>
      <c r="E61" s="698"/>
      <c r="F61" s="698"/>
      <c r="G61" s="698"/>
      <c r="H61" s="698"/>
      <c r="I61" s="698"/>
      <c r="J61" s="698"/>
      <c r="K61" s="698"/>
      <c r="L61" s="698"/>
      <c r="M61" s="698"/>
      <c r="N61" s="698"/>
      <c r="O61" s="4"/>
      <c r="P61" s="5"/>
      <c r="Q61" s="2"/>
      <c r="R61" s="1"/>
      <c r="S61" s="1"/>
      <c r="T61" s="1"/>
      <c r="U61" s="1"/>
      <c r="V61" s="1"/>
      <c r="W61" s="1"/>
      <c r="X61" s="1"/>
      <c r="Y61" s="1"/>
      <c r="Z61" s="1"/>
      <c r="AA61" s="1"/>
      <c r="AB61" s="1"/>
      <c r="AC61" s="1"/>
      <c r="AD61" s="1"/>
      <c r="AE61" s="1"/>
      <c r="AF61" s="1"/>
      <c r="AG61" s="1"/>
      <c r="AH61" s="1"/>
      <c r="AI61" s="1"/>
      <c r="AJ61" s="1"/>
    </row>
    <row r="62" spans="1:36" ht="8.1" customHeight="1" x14ac:dyDescent="0.2">
      <c r="A62" s="787"/>
      <c r="B62" s="2"/>
      <c r="C62" s="4"/>
      <c r="D62" s="20"/>
      <c r="E62" s="4"/>
      <c r="F62" s="4"/>
      <c r="G62" s="4"/>
      <c r="H62" s="4"/>
      <c r="I62" s="4"/>
      <c r="J62" s="4"/>
      <c r="K62" s="4"/>
      <c r="L62" s="4"/>
      <c r="M62" s="4"/>
      <c r="N62" s="4"/>
      <c r="O62" s="4"/>
      <c r="P62" s="5"/>
      <c r="Q62" s="2"/>
      <c r="R62" s="1"/>
      <c r="S62" s="1"/>
      <c r="T62" s="1"/>
      <c r="U62" s="1"/>
      <c r="V62" s="1"/>
      <c r="W62" s="1"/>
      <c r="X62" s="1"/>
      <c r="Y62" s="1"/>
      <c r="Z62" s="1"/>
      <c r="AA62" s="1"/>
      <c r="AB62" s="1"/>
      <c r="AC62" s="1"/>
      <c r="AD62" s="1"/>
      <c r="AE62" s="1"/>
      <c r="AF62" s="1"/>
      <c r="AG62" s="1"/>
      <c r="AH62" s="1"/>
      <c r="AI62" s="1"/>
      <c r="AJ62" s="1"/>
    </row>
    <row r="63" spans="1:36" ht="72.75" customHeight="1" x14ac:dyDescent="0.2">
      <c r="A63" s="787"/>
      <c r="B63" s="2"/>
      <c r="C63" s="4"/>
      <c r="D63" s="20" t="s">
        <v>8</v>
      </c>
      <c r="E63" s="4"/>
      <c r="F63" s="4"/>
      <c r="G63" s="4"/>
      <c r="H63" s="4"/>
      <c r="I63" s="4"/>
      <c r="J63" s="4"/>
      <c r="K63" s="4"/>
      <c r="L63" s="4"/>
      <c r="M63" s="4"/>
      <c r="N63" s="4"/>
      <c r="O63" s="4"/>
      <c r="P63" s="5"/>
      <c r="Q63" s="2"/>
      <c r="R63" s="1"/>
      <c r="S63" s="1"/>
      <c r="T63" s="1"/>
      <c r="U63" s="1"/>
      <c r="V63" s="1"/>
      <c r="W63" s="1"/>
      <c r="X63" s="1"/>
      <c r="Y63" s="1"/>
      <c r="Z63" s="1"/>
      <c r="AA63" s="1"/>
      <c r="AB63" s="1"/>
      <c r="AC63" s="1"/>
      <c r="AD63" s="1"/>
      <c r="AE63" s="1"/>
      <c r="AF63" s="1"/>
      <c r="AG63" s="1"/>
      <c r="AH63" s="1"/>
      <c r="AI63" s="1"/>
      <c r="AJ63" s="1"/>
    </row>
    <row r="64" spans="1:36" ht="16.5" customHeight="1" x14ac:dyDescent="0.2">
      <c r="A64" s="787"/>
      <c r="B64" s="2"/>
      <c r="C64" s="4"/>
      <c r="D64" s="699" t="s">
        <v>9</v>
      </c>
      <c r="E64" s="699"/>
      <c r="F64" s="699"/>
      <c r="G64" s="699"/>
      <c r="H64" s="699"/>
      <c r="I64" s="699"/>
      <c r="J64" s="699"/>
      <c r="K64" s="699"/>
      <c r="L64" s="4"/>
      <c r="M64" s="4"/>
      <c r="N64" s="700" t="s">
        <v>198</v>
      </c>
      <c r="O64" s="700"/>
      <c r="P64" s="5"/>
      <c r="Q64" s="2"/>
      <c r="R64" s="1"/>
      <c r="S64" s="1"/>
      <c r="T64" s="1"/>
      <c r="U64" s="1"/>
      <c r="V64" s="1"/>
      <c r="W64" s="1"/>
      <c r="X64" s="1"/>
      <c r="Y64" s="1"/>
      <c r="Z64" s="1"/>
      <c r="AA64" s="1"/>
      <c r="AB64" s="1"/>
      <c r="AC64" s="1"/>
      <c r="AD64" s="1"/>
      <c r="AE64" s="1"/>
      <c r="AF64" s="1"/>
      <c r="AG64" s="1"/>
      <c r="AH64" s="1"/>
      <c r="AI64" s="1"/>
      <c r="AJ64" s="1"/>
    </row>
    <row r="65" spans="1:36" ht="18" customHeight="1" x14ac:dyDescent="0.2">
      <c r="A65" s="787"/>
      <c r="B65" s="2"/>
      <c r="C65" s="4"/>
      <c r="D65" s="4"/>
      <c r="E65" s="4"/>
      <c r="F65" s="4"/>
      <c r="G65" s="4"/>
      <c r="H65" s="4"/>
      <c r="I65" s="4"/>
      <c r="J65" s="4"/>
      <c r="K65" s="4"/>
      <c r="L65" s="4"/>
      <c r="M65" s="4"/>
      <c r="N65" s="4"/>
      <c r="O65" s="21"/>
      <c r="P65" s="5"/>
      <c r="Q65" s="2"/>
      <c r="R65" s="1"/>
      <c r="S65" s="1"/>
      <c r="T65" s="1"/>
      <c r="U65" s="1"/>
      <c r="V65" s="1"/>
      <c r="W65" s="1"/>
      <c r="X65" s="1"/>
      <c r="Y65" s="1"/>
      <c r="Z65" s="1"/>
      <c r="AA65" s="1"/>
      <c r="AB65" s="1"/>
      <c r="AC65" s="1"/>
      <c r="AD65" s="1"/>
      <c r="AE65" s="1"/>
      <c r="AF65" s="1"/>
      <c r="AG65" s="1"/>
      <c r="AH65" s="1"/>
      <c r="AI65" s="1"/>
      <c r="AJ65" s="1"/>
    </row>
    <row r="66" spans="1:36" ht="16.5" customHeight="1" x14ac:dyDescent="0.2">
      <c r="A66" s="787"/>
      <c r="B66" s="2"/>
      <c r="C66" s="22"/>
      <c r="D66" s="22"/>
      <c r="E66" s="22"/>
      <c r="F66" s="22"/>
      <c r="G66" s="22"/>
      <c r="H66" s="22"/>
      <c r="I66" s="22"/>
      <c r="J66" s="22"/>
      <c r="K66" s="22"/>
      <c r="L66" s="22"/>
      <c r="M66" s="22"/>
      <c r="N66" s="22"/>
      <c r="O66" s="22"/>
      <c r="P66" s="23"/>
      <c r="Q66" s="2"/>
      <c r="R66" s="1"/>
      <c r="S66" s="1"/>
      <c r="T66" s="1"/>
      <c r="U66" s="1"/>
      <c r="V66" s="1"/>
      <c r="W66" s="1"/>
      <c r="X66" s="1"/>
      <c r="Y66" s="1"/>
      <c r="Z66" s="1"/>
      <c r="AA66" s="1"/>
      <c r="AB66" s="1"/>
      <c r="AC66" s="1"/>
      <c r="AD66" s="1"/>
      <c r="AE66" s="1"/>
      <c r="AF66" s="1"/>
      <c r="AG66" s="1"/>
      <c r="AH66" s="1"/>
      <c r="AI66" s="1"/>
      <c r="AJ66" s="1"/>
    </row>
    <row r="67" spans="1:36" ht="16.5" customHeight="1" thickTop="1" x14ac:dyDescent="0.2">
      <c r="A67" s="787"/>
      <c r="B67" s="2"/>
      <c r="C67" s="2"/>
      <c r="D67" s="2"/>
      <c r="E67" s="2"/>
      <c r="F67" s="2"/>
      <c r="G67" s="2"/>
      <c r="H67" s="2"/>
      <c r="I67" s="2"/>
      <c r="J67" s="2"/>
      <c r="K67" s="2"/>
      <c r="L67" s="2"/>
      <c r="M67" s="2"/>
      <c r="N67" s="2"/>
      <c r="O67" s="2"/>
      <c r="P67" s="2"/>
      <c r="Q67" s="2"/>
      <c r="R67" s="1"/>
      <c r="S67" s="1"/>
      <c r="T67" s="1"/>
      <c r="U67" s="1"/>
      <c r="V67" s="1"/>
      <c r="W67" s="1"/>
      <c r="X67" s="1"/>
      <c r="Y67" s="1"/>
      <c r="Z67" s="1"/>
      <c r="AA67" s="1"/>
      <c r="AB67" s="1"/>
      <c r="AC67" s="1"/>
      <c r="AD67" s="1"/>
      <c r="AE67" s="1"/>
      <c r="AF67" s="1"/>
      <c r="AG67" s="1"/>
      <c r="AH67" s="1"/>
      <c r="AI67" s="1"/>
      <c r="AJ67" s="1"/>
    </row>
    <row r="68" spans="1:36" ht="16.5" hidden="1" customHeight="1" x14ac:dyDescent="0.2">
      <c r="A68" s="787"/>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6.5" hidden="1" customHeight="1" x14ac:dyDescent="0.2">
      <c r="A69" s="787"/>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6.5" hidden="1" customHeight="1" x14ac:dyDescent="0.2">
      <c r="A70" s="787"/>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idden="1" x14ac:dyDescent="0.2">
      <c r="A71" s="787"/>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idden="1" x14ac:dyDescent="0.2">
      <c r="A72" s="787"/>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idden="1" x14ac:dyDescent="0.2">
      <c r="A73" s="787"/>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idden="1" x14ac:dyDescent="0.2">
      <c r="A74" s="787"/>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idden="1" x14ac:dyDescent="0.2">
      <c r="A75" s="787"/>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idden="1" x14ac:dyDescent="0.2">
      <c r="A76" s="787"/>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idden="1" x14ac:dyDescent="0.2">
      <c r="A77" s="787"/>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idden="1" x14ac:dyDescent="0.2">
      <c r="A78" s="787"/>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idden="1" x14ac:dyDescent="0.2">
      <c r="A79" s="787"/>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idden="1" x14ac:dyDescent="0.2">
      <c r="A80" s="787"/>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17" hidden="1" x14ac:dyDescent="0.2">
      <c r="A81" s="787"/>
      <c r="B81" s="787"/>
      <c r="C81" s="787"/>
      <c r="D81" s="787"/>
      <c r="E81" s="787"/>
      <c r="F81" s="787"/>
      <c r="G81" s="787"/>
      <c r="H81" s="787"/>
      <c r="I81" s="787"/>
      <c r="J81" s="787"/>
      <c r="K81" s="787"/>
      <c r="L81" s="787"/>
      <c r="M81" s="787"/>
      <c r="N81" s="787"/>
      <c r="O81" s="787"/>
      <c r="P81" s="787"/>
      <c r="Q81" s="787"/>
    </row>
    <row r="82" spans="1:17" hidden="1" x14ac:dyDescent="0.2">
      <c r="A82" s="787"/>
      <c r="B82" s="787"/>
      <c r="C82" s="787"/>
      <c r="D82" s="787"/>
      <c r="E82" s="787"/>
      <c r="F82" s="787"/>
      <c r="G82" s="787"/>
      <c r="H82" s="787"/>
      <c r="I82" s="787"/>
      <c r="J82" s="787"/>
      <c r="K82" s="787"/>
      <c r="L82" s="787"/>
      <c r="M82" s="787"/>
      <c r="N82" s="787"/>
      <c r="O82" s="787"/>
      <c r="P82" s="787"/>
      <c r="Q82" s="787"/>
    </row>
  </sheetData>
  <sheetProtection algorithmName="SHA-512" hashValue="A9HGiWP8DBftSjv+8UU48gc28VTjKvu5ykup6AA/uQguprKPUMdXEr7cciwttpF3TJruVuG7l1Jujy2ZXtlODg==" saltValue="E7+NhkXGTB8aNGCQVg7T+Q==" spinCount="100000" sheet="1" objects="1" scenarios="1" selectLockedCells="1"/>
  <mergeCells count="14">
    <mergeCell ref="F6:H6"/>
    <mergeCell ref="F9:H9"/>
    <mergeCell ref="F10:H10"/>
    <mergeCell ref="F11:H11"/>
    <mergeCell ref="E4:I4"/>
    <mergeCell ref="D38:N51"/>
    <mergeCell ref="D55:N61"/>
    <mergeCell ref="D64:K64"/>
    <mergeCell ref="N64:O64"/>
    <mergeCell ref="F12:H12"/>
    <mergeCell ref="F13:H13"/>
    <mergeCell ref="F14:H14"/>
    <mergeCell ref="G18:H18"/>
    <mergeCell ref="D23:N35"/>
  </mergeCells>
  <dataValidations count="1">
    <dataValidation type="list" operator="equal" allowBlank="1" showErrorMessage="1" promptTitle="Tipus de forma jurídica" sqref="G18">
      <formula1>"Persona autònoma,Societat limitada o anònima,Associació,Cooperativa"</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Roman,Normal"&amp;12&amp;A</oddHeader>
    <oddFooter>&amp;C&amp;"Times New Roman,Normal"&amp;12Pàgina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30"/>
  <sheetViews>
    <sheetView zoomScale="80" zoomScaleNormal="80" workbookViewId="0">
      <selection activeCell="C16" sqref="C16"/>
    </sheetView>
  </sheetViews>
  <sheetFormatPr baseColWidth="10" defaultColWidth="0" defaultRowHeight="12.75" zeroHeight="1" x14ac:dyDescent="0.2"/>
  <cols>
    <col min="1" max="1" width="2.7109375" customWidth="1"/>
    <col min="2" max="2" width="2" customWidth="1"/>
    <col min="3" max="3" width="22.140625" customWidth="1"/>
    <col min="4" max="4" width="10.5703125" style="24" customWidth="1"/>
    <col min="5" max="5" width="22.140625" style="24" customWidth="1"/>
    <col min="6" max="6" width="10.5703125" style="24" customWidth="1"/>
    <col min="7" max="7" width="22.140625" customWidth="1"/>
    <col min="8" max="8" width="10.5703125" style="24" customWidth="1"/>
    <col min="9" max="9" width="22.7109375" customWidth="1"/>
    <col min="10" max="10" width="10.5703125" style="24" customWidth="1"/>
    <col min="11" max="11" width="22.7109375" customWidth="1"/>
    <col min="12" max="12" width="10.5703125" style="24" customWidth="1"/>
    <col min="13" max="14" width="3.42578125" customWidth="1"/>
    <col min="15" max="15" width="7.42578125" style="24" customWidth="1"/>
    <col min="16" max="16" width="29.28515625" customWidth="1"/>
    <col min="17" max="19" width="12.140625" customWidth="1"/>
    <col min="20" max="20" width="3.7109375" customWidth="1"/>
    <col min="21" max="21" width="3.140625" customWidth="1"/>
    <col min="22" max="51" width="0" hidden="1" customWidth="1"/>
    <col min="52" max="16384" width="8.5703125" hidden="1"/>
  </cols>
  <sheetData>
    <row r="1" spans="1:51" ht="14.25" customHeight="1" x14ac:dyDescent="0.2">
      <c r="A1" s="2"/>
      <c r="B1" s="2"/>
      <c r="C1" s="2"/>
      <c r="D1" s="25"/>
      <c r="E1" s="25"/>
      <c r="F1" s="25"/>
      <c r="G1" s="2"/>
      <c r="H1" s="25"/>
      <c r="I1" s="2"/>
      <c r="J1" s="25"/>
      <c r="K1" s="2"/>
      <c r="L1" s="25"/>
      <c r="M1" s="2"/>
      <c r="N1" s="2"/>
      <c r="O1" s="25"/>
      <c r="P1" s="2"/>
      <c r="Q1" s="2"/>
      <c r="R1" s="2"/>
      <c r="S1" s="2"/>
      <c r="T1" s="2"/>
      <c r="U1" s="2"/>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row>
    <row r="2" spans="1:51" ht="12" customHeight="1" thickBot="1" x14ac:dyDescent="0.25">
      <c r="A2" s="2"/>
      <c r="B2" s="4"/>
      <c r="C2" s="4"/>
      <c r="D2" s="4"/>
      <c r="E2" s="4"/>
      <c r="F2" s="4"/>
      <c r="G2" s="4"/>
      <c r="H2" s="4"/>
      <c r="I2" s="4"/>
      <c r="J2" s="4"/>
      <c r="K2" s="4"/>
      <c r="L2" s="4"/>
      <c r="M2" s="4"/>
      <c r="N2" s="4"/>
      <c r="O2" s="4"/>
      <c r="P2" s="4"/>
      <c r="Q2" s="4"/>
      <c r="R2" s="4"/>
      <c r="S2" s="4"/>
      <c r="T2" s="5"/>
      <c r="U2" s="2"/>
      <c r="V2" s="27"/>
      <c r="W2" s="27"/>
      <c r="X2" s="28"/>
      <c r="Y2" s="28"/>
      <c r="Z2" s="28"/>
      <c r="AA2" s="28"/>
      <c r="AB2" s="28"/>
      <c r="AC2" s="28"/>
      <c r="AD2" s="28"/>
      <c r="AE2" s="28"/>
      <c r="AF2" s="28"/>
      <c r="AG2" s="28"/>
      <c r="AH2" s="28"/>
      <c r="AI2" s="28"/>
      <c r="AJ2" s="28"/>
      <c r="AK2" s="28"/>
      <c r="AL2" s="26"/>
      <c r="AM2" s="26"/>
      <c r="AN2" s="26"/>
      <c r="AO2" s="26"/>
      <c r="AP2" s="26"/>
      <c r="AQ2" s="26"/>
      <c r="AR2" s="26"/>
      <c r="AS2" s="26"/>
      <c r="AT2" s="26"/>
      <c r="AU2" s="26"/>
      <c r="AV2" s="26"/>
      <c r="AW2" s="26"/>
      <c r="AX2" s="26"/>
      <c r="AY2" s="26"/>
    </row>
    <row r="3" spans="1:51" ht="28.5" customHeight="1" thickTop="1" thickBot="1" x14ac:dyDescent="0.25">
      <c r="A3" s="2"/>
      <c r="B3" s="4"/>
      <c r="C3" s="4"/>
      <c r="D3" s="4"/>
      <c r="E3" s="4"/>
      <c r="F3" s="29"/>
      <c r="G3" s="707" t="s">
        <v>10</v>
      </c>
      <c r="H3" s="707"/>
      <c r="I3" s="707"/>
      <c r="J3" s="707"/>
      <c r="K3" s="707"/>
      <c r="L3" s="4"/>
      <c r="M3" s="4"/>
      <c r="N3" s="4"/>
      <c r="O3" s="4"/>
      <c r="P3" s="4"/>
      <c r="Q3" s="4"/>
      <c r="R3" s="4"/>
      <c r="S3" s="4"/>
      <c r="T3" s="5"/>
      <c r="U3" s="2"/>
      <c r="V3" s="27"/>
      <c r="W3" s="27"/>
      <c r="X3" s="28"/>
      <c r="Y3" s="28"/>
      <c r="Z3" s="28"/>
      <c r="AA3" s="28"/>
      <c r="AB3" s="28"/>
      <c r="AC3" s="28"/>
      <c r="AD3" s="28"/>
      <c r="AE3" s="28"/>
      <c r="AF3" s="28"/>
      <c r="AG3" s="28"/>
      <c r="AH3" s="28"/>
      <c r="AI3" s="28"/>
      <c r="AJ3" s="28"/>
      <c r="AK3" s="28"/>
      <c r="AL3" s="26"/>
      <c r="AM3" s="26"/>
      <c r="AN3" s="26"/>
      <c r="AO3" s="26"/>
      <c r="AP3" s="26"/>
      <c r="AQ3" s="26"/>
      <c r="AR3" s="26"/>
      <c r="AS3" s="26"/>
      <c r="AT3" s="26"/>
      <c r="AU3" s="26"/>
      <c r="AV3" s="26"/>
      <c r="AW3" s="26"/>
      <c r="AX3" s="26"/>
      <c r="AY3" s="26"/>
    </row>
    <row r="4" spans="1:51" ht="24" customHeight="1" thickTop="1" x14ac:dyDescent="0.2">
      <c r="A4" s="2"/>
      <c r="B4" s="4"/>
      <c r="C4" s="4"/>
      <c r="D4" s="4"/>
      <c r="E4" s="4"/>
      <c r="F4" s="4"/>
      <c r="G4" s="719" t="s">
        <v>11</v>
      </c>
      <c r="H4" s="719"/>
      <c r="I4" s="719"/>
      <c r="J4" s="719"/>
      <c r="K4" s="719"/>
      <c r="L4" s="4"/>
      <c r="M4" s="4"/>
      <c r="N4" s="4"/>
      <c r="O4" s="4"/>
      <c r="P4" s="4"/>
      <c r="Q4" s="4"/>
      <c r="R4" s="4"/>
      <c r="S4" s="4"/>
      <c r="T4" s="5"/>
      <c r="U4" s="2"/>
      <c r="V4" s="27"/>
      <c r="W4" s="27"/>
      <c r="X4" s="28"/>
      <c r="Y4" s="28"/>
      <c r="Z4" s="28"/>
      <c r="AA4" s="28"/>
      <c r="AB4" s="28"/>
      <c r="AC4" s="28"/>
      <c r="AD4" s="28"/>
      <c r="AE4" s="28"/>
      <c r="AF4" s="28"/>
      <c r="AG4" s="28"/>
      <c r="AH4" s="28"/>
      <c r="AI4" s="28"/>
      <c r="AJ4" s="28"/>
      <c r="AK4" s="28"/>
      <c r="AL4" s="26"/>
      <c r="AM4" s="26"/>
      <c r="AN4" s="26"/>
      <c r="AO4" s="26"/>
      <c r="AP4" s="26"/>
      <c r="AQ4" s="26"/>
      <c r="AR4" s="26"/>
      <c r="AS4" s="26"/>
      <c r="AT4" s="26"/>
      <c r="AU4" s="26"/>
      <c r="AV4" s="26"/>
      <c r="AW4" s="26"/>
      <c r="AX4" s="26"/>
      <c r="AY4" s="26"/>
    </row>
    <row r="5" spans="1:51" ht="9" customHeight="1" thickBot="1" x14ac:dyDescent="0.25">
      <c r="A5" s="2"/>
      <c r="B5" s="4"/>
      <c r="C5" s="4"/>
      <c r="D5" s="4"/>
      <c r="E5" s="4"/>
      <c r="F5" s="4"/>
      <c r="G5" s="4"/>
      <c r="H5" s="30"/>
      <c r="I5" s="4"/>
      <c r="J5" s="4"/>
      <c r="K5" s="4"/>
      <c r="L5" s="4"/>
      <c r="M5" s="4"/>
      <c r="N5" s="4"/>
      <c r="O5" s="4"/>
      <c r="P5" s="4"/>
      <c r="Q5" s="4"/>
      <c r="R5" s="4"/>
      <c r="S5" s="4"/>
      <c r="T5" s="5"/>
      <c r="U5" s="2"/>
      <c r="V5" s="27"/>
      <c r="W5" s="27"/>
      <c r="X5" s="28"/>
      <c r="Y5" s="28"/>
      <c r="Z5" s="28"/>
      <c r="AA5" s="28"/>
      <c r="AB5" s="28"/>
      <c r="AC5" s="28"/>
      <c r="AD5" s="28"/>
      <c r="AE5" s="28"/>
      <c r="AF5" s="28"/>
      <c r="AG5" s="28"/>
      <c r="AH5" s="28"/>
      <c r="AI5" s="28"/>
      <c r="AJ5" s="28"/>
      <c r="AK5" s="28"/>
      <c r="AL5" s="26"/>
      <c r="AM5" s="26"/>
      <c r="AN5" s="26"/>
      <c r="AO5" s="26"/>
      <c r="AP5" s="26"/>
      <c r="AQ5" s="26"/>
      <c r="AR5" s="26"/>
      <c r="AS5" s="26"/>
      <c r="AT5" s="26"/>
      <c r="AU5" s="26"/>
      <c r="AV5" s="26"/>
      <c r="AW5" s="26"/>
      <c r="AX5" s="26"/>
      <c r="AY5" s="26"/>
    </row>
    <row r="6" spans="1:51" ht="21" customHeight="1" thickTop="1" thickBot="1" x14ac:dyDescent="0.25">
      <c r="A6" s="2"/>
      <c r="B6" s="4"/>
      <c r="C6" s="4"/>
      <c r="D6" s="4"/>
      <c r="E6" s="4"/>
      <c r="F6" s="4"/>
      <c r="G6" s="4"/>
      <c r="H6" s="716" t="str">
        <f>Introd.!F6</f>
        <v>Empresa de prova</v>
      </c>
      <c r="I6" s="717"/>
      <c r="J6" s="718"/>
      <c r="K6" s="4"/>
      <c r="L6" s="4"/>
      <c r="M6" s="4"/>
      <c r="N6" s="4"/>
      <c r="O6" s="4"/>
      <c r="P6" s="4"/>
      <c r="Q6" s="4"/>
      <c r="R6" s="4"/>
      <c r="S6" s="4"/>
      <c r="T6" s="5"/>
      <c r="U6" s="2"/>
      <c r="V6" s="27"/>
      <c r="W6" s="27"/>
      <c r="X6" s="28"/>
      <c r="Y6" s="28"/>
      <c r="Z6" s="28"/>
      <c r="AA6" s="28"/>
      <c r="AB6" s="28"/>
      <c r="AC6" s="28"/>
      <c r="AD6" s="28"/>
      <c r="AE6" s="28"/>
      <c r="AF6" s="28"/>
      <c r="AG6" s="28"/>
      <c r="AH6" s="28"/>
      <c r="AI6" s="28"/>
      <c r="AJ6" s="28"/>
      <c r="AK6" s="28"/>
      <c r="AL6" s="26"/>
      <c r="AM6" s="26"/>
      <c r="AN6" s="26"/>
      <c r="AO6" s="26"/>
      <c r="AP6" s="26"/>
      <c r="AQ6" s="26"/>
      <c r="AR6" s="26"/>
      <c r="AS6" s="26"/>
      <c r="AT6" s="26"/>
      <c r="AU6" s="26"/>
      <c r="AV6" s="26"/>
      <c r="AW6" s="26"/>
      <c r="AX6" s="26"/>
      <c r="AY6" s="26"/>
    </row>
    <row r="7" spans="1:51" ht="20.25" customHeight="1" thickTop="1" x14ac:dyDescent="0.2">
      <c r="A7" s="2"/>
      <c r="B7" s="4"/>
      <c r="C7" s="4"/>
      <c r="D7" s="4"/>
      <c r="E7" s="4"/>
      <c r="F7" s="4"/>
      <c r="G7" s="4"/>
      <c r="H7" s="4"/>
      <c r="I7" s="4"/>
      <c r="J7" s="4"/>
      <c r="K7" s="4"/>
      <c r="L7" s="4"/>
      <c r="M7" s="4"/>
      <c r="N7" s="4"/>
      <c r="O7" s="4"/>
      <c r="P7" s="4"/>
      <c r="Q7" s="4"/>
      <c r="R7" s="4"/>
      <c r="S7" s="4"/>
      <c r="T7" s="5"/>
      <c r="U7" s="2"/>
      <c r="V7" s="27"/>
      <c r="W7" s="27"/>
      <c r="X7" s="28"/>
      <c r="Y7" s="28"/>
      <c r="Z7" s="28"/>
      <c r="AA7" s="28"/>
      <c r="AB7" s="28"/>
      <c r="AC7" s="28"/>
      <c r="AD7" s="28"/>
      <c r="AE7" s="28"/>
      <c r="AF7" s="28"/>
      <c r="AG7" s="28"/>
      <c r="AH7" s="28"/>
      <c r="AI7" s="28"/>
      <c r="AJ7" s="28"/>
      <c r="AK7" s="28"/>
      <c r="AL7" s="26"/>
      <c r="AM7" s="26"/>
      <c r="AN7" s="26"/>
      <c r="AO7" s="26"/>
      <c r="AP7" s="26"/>
      <c r="AQ7" s="26"/>
      <c r="AR7" s="26"/>
      <c r="AS7" s="26"/>
      <c r="AT7" s="26"/>
      <c r="AU7" s="26"/>
      <c r="AV7" s="26"/>
      <c r="AW7" s="26"/>
      <c r="AX7" s="26"/>
      <c r="AY7" s="26"/>
    </row>
    <row r="8" spans="1:51" ht="21.75" customHeight="1" x14ac:dyDescent="0.2">
      <c r="A8" s="2"/>
      <c r="B8" s="4"/>
      <c r="C8" s="713" t="s">
        <v>12</v>
      </c>
      <c r="D8" s="713"/>
      <c r="E8" s="713"/>
      <c r="F8" s="713"/>
      <c r="G8" s="713"/>
      <c r="H8" s="713"/>
      <c r="I8" s="713"/>
      <c r="J8" s="713"/>
      <c r="K8" s="713"/>
      <c r="L8" s="713"/>
      <c r="M8" s="713"/>
      <c r="N8" s="713"/>
      <c r="O8" s="713"/>
      <c r="P8" s="32"/>
      <c r="Q8" s="7"/>
      <c r="R8" s="4"/>
      <c r="S8" s="4"/>
      <c r="T8" s="5"/>
      <c r="U8" s="2"/>
      <c r="V8" s="27"/>
      <c r="W8" s="27"/>
      <c r="X8" s="28"/>
      <c r="Y8" s="28"/>
      <c r="Z8" s="28"/>
      <c r="AA8" s="28"/>
      <c r="AB8" s="28"/>
      <c r="AC8" s="28"/>
      <c r="AD8" s="28"/>
      <c r="AE8" s="28"/>
      <c r="AF8" s="28"/>
      <c r="AG8" s="28"/>
      <c r="AH8" s="28"/>
      <c r="AI8" s="28"/>
      <c r="AJ8" s="28"/>
      <c r="AK8" s="28"/>
      <c r="AL8" s="26"/>
      <c r="AM8" s="26"/>
      <c r="AN8" s="26"/>
      <c r="AO8" s="26"/>
      <c r="AP8" s="26"/>
      <c r="AQ8" s="26"/>
      <c r="AR8" s="26"/>
      <c r="AS8" s="26"/>
      <c r="AT8" s="26"/>
      <c r="AU8" s="26"/>
      <c r="AV8" s="26"/>
      <c r="AW8" s="26"/>
      <c r="AX8" s="26"/>
      <c r="AY8" s="26"/>
    </row>
    <row r="9" spans="1:51" ht="15.75" customHeight="1" x14ac:dyDescent="0.2">
      <c r="A9" s="2"/>
      <c r="B9" s="4"/>
      <c r="C9" s="713"/>
      <c r="D9" s="713"/>
      <c r="E9" s="713"/>
      <c r="F9" s="713"/>
      <c r="G9" s="713"/>
      <c r="H9" s="713"/>
      <c r="I9" s="713"/>
      <c r="J9" s="713"/>
      <c r="K9" s="713"/>
      <c r="L9" s="713"/>
      <c r="M9" s="713"/>
      <c r="N9" s="713"/>
      <c r="O9" s="713"/>
      <c r="P9" s="32"/>
      <c r="Q9" s="7"/>
      <c r="R9" s="4"/>
      <c r="S9" s="4"/>
      <c r="T9" s="5"/>
      <c r="U9" s="2"/>
      <c r="V9" s="27"/>
      <c r="W9" s="27"/>
      <c r="X9" s="28"/>
      <c r="Y9" s="28"/>
      <c r="Z9" s="28"/>
      <c r="AA9" s="28"/>
      <c r="AB9" s="28"/>
      <c r="AC9" s="28"/>
      <c r="AD9" s="28"/>
      <c r="AE9" s="28"/>
      <c r="AF9" s="28"/>
      <c r="AG9" s="28"/>
      <c r="AH9" s="28"/>
      <c r="AI9" s="28"/>
      <c r="AJ9" s="28"/>
      <c r="AK9" s="28"/>
      <c r="AL9" s="26"/>
      <c r="AM9" s="26"/>
      <c r="AN9" s="26"/>
      <c r="AO9" s="26"/>
      <c r="AP9" s="26"/>
      <c r="AQ9" s="26"/>
      <c r="AR9" s="26"/>
      <c r="AS9" s="26"/>
      <c r="AT9" s="26"/>
      <c r="AU9" s="26"/>
      <c r="AV9" s="26"/>
      <c r="AW9" s="26"/>
      <c r="AX9" s="26"/>
      <c r="AY9" s="26"/>
    </row>
    <row r="10" spans="1:51" ht="18" customHeight="1" x14ac:dyDescent="0.2">
      <c r="A10" s="2"/>
      <c r="B10" s="4"/>
      <c r="C10" s="713"/>
      <c r="D10" s="713"/>
      <c r="E10" s="713"/>
      <c r="F10" s="713"/>
      <c r="G10" s="713"/>
      <c r="H10" s="713"/>
      <c r="I10" s="713"/>
      <c r="J10" s="713"/>
      <c r="K10" s="713"/>
      <c r="L10" s="713"/>
      <c r="M10" s="713"/>
      <c r="N10" s="713"/>
      <c r="O10" s="713"/>
      <c r="P10" s="32"/>
      <c r="Q10" s="7"/>
      <c r="R10" s="4"/>
      <c r="S10" s="4"/>
      <c r="T10" s="5"/>
      <c r="U10" s="2"/>
      <c r="V10" s="27"/>
      <c r="W10" s="27"/>
      <c r="X10" s="28"/>
      <c r="Y10" s="28"/>
      <c r="Z10" s="28"/>
      <c r="AA10" s="28"/>
      <c r="AB10" s="28"/>
      <c r="AC10" s="28"/>
      <c r="AD10" s="28"/>
      <c r="AE10" s="28"/>
      <c r="AF10" s="28"/>
      <c r="AG10" s="28"/>
      <c r="AH10" s="28"/>
      <c r="AI10" s="28"/>
      <c r="AJ10" s="28"/>
      <c r="AK10" s="28"/>
      <c r="AL10" s="26"/>
      <c r="AM10" s="26"/>
      <c r="AN10" s="26"/>
      <c r="AO10" s="26"/>
      <c r="AP10" s="26"/>
      <c r="AQ10" s="26"/>
      <c r="AR10" s="26"/>
      <c r="AS10" s="26"/>
      <c r="AT10" s="26"/>
      <c r="AU10" s="26"/>
      <c r="AV10" s="26"/>
      <c r="AW10" s="26"/>
      <c r="AX10" s="26"/>
      <c r="AY10" s="26"/>
    </row>
    <row r="11" spans="1:51" ht="18.75" customHeight="1" x14ac:dyDescent="0.2">
      <c r="A11" s="2"/>
      <c r="B11" s="4"/>
      <c r="C11" s="713"/>
      <c r="D11" s="713"/>
      <c r="E11" s="713"/>
      <c r="F11" s="713"/>
      <c r="G11" s="713"/>
      <c r="H11" s="713"/>
      <c r="I11" s="713"/>
      <c r="J11" s="713"/>
      <c r="K11" s="713"/>
      <c r="L11" s="713"/>
      <c r="M11" s="713"/>
      <c r="N11" s="713"/>
      <c r="O11" s="713"/>
      <c r="P11" s="32"/>
      <c r="Q11" s="7"/>
      <c r="R11" s="4"/>
      <c r="S11" s="4"/>
      <c r="T11" s="5"/>
      <c r="U11" s="2"/>
      <c r="V11" s="27"/>
      <c r="W11" s="27"/>
      <c r="X11" s="28"/>
      <c r="Y11" s="28"/>
      <c r="Z11" s="28"/>
      <c r="AA11" s="28"/>
      <c r="AB11" s="28"/>
      <c r="AC11" s="28"/>
      <c r="AD11" s="28"/>
      <c r="AE11" s="28"/>
      <c r="AF11" s="28"/>
      <c r="AG11" s="28"/>
      <c r="AH11" s="28"/>
      <c r="AI11" s="28"/>
      <c r="AJ11" s="28"/>
      <c r="AK11" s="28"/>
      <c r="AL11" s="26"/>
      <c r="AM11" s="26"/>
      <c r="AN11" s="26"/>
      <c r="AO11" s="26"/>
      <c r="AP11" s="26"/>
      <c r="AQ11" s="26"/>
      <c r="AR11" s="26"/>
      <c r="AS11" s="26"/>
      <c r="AT11" s="26"/>
      <c r="AU11" s="26"/>
      <c r="AV11" s="26"/>
      <c r="AW11" s="26"/>
      <c r="AX11" s="26"/>
      <c r="AY11" s="26"/>
    </row>
    <row r="12" spans="1:51" ht="20.25" customHeight="1" x14ac:dyDescent="0.2">
      <c r="A12" s="2"/>
      <c r="B12" s="4"/>
      <c r="C12" s="4"/>
      <c r="D12" s="4"/>
      <c r="E12" s="4"/>
      <c r="F12" s="4"/>
      <c r="G12" s="4"/>
      <c r="H12" s="4"/>
      <c r="I12" s="4"/>
      <c r="J12" s="4"/>
      <c r="K12" s="4"/>
      <c r="L12" s="4"/>
      <c r="M12" s="4"/>
      <c r="N12" s="4"/>
      <c r="O12" s="4"/>
      <c r="P12" s="4"/>
      <c r="Q12" s="4"/>
      <c r="R12" s="4"/>
      <c r="S12" s="4"/>
      <c r="T12" s="5"/>
      <c r="U12" s="2"/>
      <c r="V12" s="27"/>
      <c r="W12" s="27"/>
      <c r="X12" s="28"/>
      <c r="Y12" s="28"/>
      <c r="Z12" s="28"/>
      <c r="AA12" s="28"/>
      <c r="AB12" s="28"/>
      <c r="AC12" s="28"/>
      <c r="AD12" s="28"/>
      <c r="AE12" s="28"/>
      <c r="AF12" s="28"/>
      <c r="AG12" s="28"/>
      <c r="AH12" s="28"/>
      <c r="AI12" s="28"/>
      <c r="AJ12" s="28"/>
      <c r="AK12" s="28"/>
      <c r="AL12" s="26"/>
      <c r="AM12" s="26"/>
      <c r="AN12" s="26"/>
      <c r="AO12" s="26"/>
      <c r="AP12" s="26"/>
      <c r="AQ12" s="26"/>
      <c r="AR12" s="26"/>
      <c r="AS12" s="26"/>
      <c r="AT12" s="26"/>
      <c r="AU12" s="26"/>
      <c r="AV12" s="26"/>
      <c r="AW12" s="26"/>
      <c r="AX12" s="26"/>
      <c r="AY12" s="26"/>
    </row>
    <row r="13" spans="1:51" ht="27" customHeight="1" x14ac:dyDescent="0.2">
      <c r="A13" s="2"/>
      <c r="B13" s="4"/>
      <c r="C13" s="714" t="s">
        <v>13</v>
      </c>
      <c r="D13" s="714"/>
      <c r="E13" s="714"/>
      <c r="F13" s="714"/>
      <c r="G13" s="714"/>
      <c r="H13" s="714"/>
      <c r="I13" s="714"/>
      <c r="J13" s="714"/>
      <c r="K13" s="714"/>
      <c r="L13" s="714"/>
      <c r="M13" s="4"/>
      <c r="N13" s="715" t="s">
        <v>14</v>
      </c>
      <c r="O13" s="715"/>
      <c r="P13" s="715"/>
      <c r="Q13" s="715"/>
      <c r="R13" s="715"/>
      <c r="S13" s="715"/>
      <c r="T13" s="5"/>
      <c r="U13" s="2"/>
      <c r="V13" s="27"/>
      <c r="W13" s="27"/>
      <c r="X13" s="28"/>
      <c r="Y13" s="28"/>
      <c r="Z13" s="28"/>
      <c r="AA13" s="28"/>
      <c r="AB13" s="28"/>
      <c r="AC13" s="28"/>
      <c r="AD13" s="28"/>
      <c r="AE13" s="28"/>
      <c r="AF13" s="28"/>
      <c r="AG13" s="28"/>
      <c r="AH13" s="28"/>
      <c r="AI13" s="28"/>
      <c r="AJ13" s="28"/>
      <c r="AK13" s="28"/>
      <c r="AL13" s="26"/>
      <c r="AM13" s="26"/>
      <c r="AN13" s="26"/>
      <c r="AO13" s="26"/>
      <c r="AP13" s="26"/>
      <c r="AQ13" s="26"/>
      <c r="AR13" s="26"/>
      <c r="AS13" s="26"/>
      <c r="AT13" s="26"/>
      <c r="AU13" s="26"/>
      <c r="AV13" s="26"/>
      <c r="AW13" s="26"/>
      <c r="AX13" s="26"/>
      <c r="AY13" s="26"/>
    </row>
    <row r="14" spans="1:51" ht="3" customHeight="1" x14ac:dyDescent="0.25">
      <c r="A14" s="2"/>
      <c r="B14" s="4"/>
      <c r="C14" s="33"/>
      <c r="D14" s="34"/>
      <c r="E14" s="657"/>
      <c r="F14" s="36"/>
      <c r="G14" s="657"/>
      <c r="H14" s="37"/>
      <c r="I14" s="658"/>
      <c r="J14" s="37"/>
      <c r="K14" s="658"/>
      <c r="L14" s="39"/>
      <c r="M14" s="4"/>
      <c r="N14" s="40"/>
      <c r="O14" s="38"/>
      <c r="P14" s="38"/>
      <c r="Q14" s="38"/>
      <c r="R14" s="38"/>
      <c r="S14" s="41"/>
      <c r="T14" s="5"/>
      <c r="U14" s="2"/>
      <c r="V14" s="27"/>
      <c r="W14" s="27"/>
      <c r="X14" s="28"/>
      <c r="Y14" s="28"/>
      <c r="Z14" s="28"/>
      <c r="AA14" s="28"/>
      <c r="AB14" s="28"/>
      <c r="AC14" s="28"/>
      <c r="AD14" s="28"/>
      <c r="AE14" s="28"/>
      <c r="AF14" s="28"/>
      <c r="AG14" s="28"/>
      <c r="AH14" s="28"/>
      <c r="AI14" s="28"/>
      <c r="AJ14" s="28"/>
      <c r="AK14" s="28"/>
      <c r="AL14" s="26"/>
      <c r="AM14" s="26"/>
      <c r="AN14" s="26"/>
      <c r="AO14" s="26"/>
      <c r="AP14" s="26"/>
      <c r="AQ14" s="26"/>
      <c r="AR14" s="26"/>
      <c r="AS14" s="26"/>
      <c r="AT14" s="26"/>
      <c r="AU14" s="26"/>
      <c r="AV14" s="26"/>
      <c r="AW14" s="26"/>
      <c r="AX14" s="26"/>
      <c r="AY14" s="26"/>
    </row>
    <row r="15" spans="1:51" ht="17.25" customHeight="1" x14ac:dyDescent="0.2">
      <c r="A15" s="2"/>
      <c r="B15" s="4"/>
      <c r="C15" s="42" t="s">
        <v>15</v>
      </c>
      <c r="D15" s="34" t="s">
        <v>16</v>
      </c>
      <c r="E15" s="659" t="s">
        <v>17</v>
      </c>
      <c r="F15" s="34" t="s">
        <v>16</v>
      </c>
      <c r="G15" s="659" t="s">
        <v>18</v>
      </c>
      <c r="H15" s="34" t="s">
        <v>16</v>
      </c>
      <c r="I15" s="659" t="s">
        <v>19</v>
      </c>
      <c r="J15" s="34" t="s">
        <v>16</v>
      </c>
      <c r="K15" s="659" t="s">
        <v>20</v>
      </c>
      <c r="L15" s="44" t="s">
        <v>16</v>
      </c>
      <c r="M15" s="4"/>
      <c r="N15" s="40"/>
      <c r="O15" s="38"/>
      <c r="P15" s="38"/>
      <c r="Q15" s="38"/>
      <c r="R15" s="38"/>
      <c r="S15" s="41"/>
      <c r="T15" s="5"/>
      <c r="U15" s="2"/>
      <c r="V15" s="27"/>
      <c r="W15" s="27"/>
      <c r="X15" s="28"/>
      <c r="Y15" s="28"/>
      <c r="Z15" s="28"/>
      <c r="AA15" s="28"/>
      <c r="AB15" s="28"/>
      <c r="AC15" s="28"/>
      <c r="AD15" s="28"/>
      <c r="AE15" s="28"/>
      <c r="AF15" s="28"/>
      <c r="AG15" s="28"/>
      <c r="AH15" s="28"/>
      <c r="AI15" s="28"/>
      <c r="AJ15" s="28"/>
      <c r="AK15" s="28"/>
      <c r="AL15" s="26"/>
      <c r="AM15" s="26"/>
      <c r="AN15" s="26"/>
      <c r="AO15" s="26"/>
      <c r="AP15" s="26"/>
      <c r="AQ15" s="26"/>
      <c r="AR15" s="26"/>
      <c r="AS15" s="26"/>
      <c r="AT15" s="26"/>
      <c r="AU15" s="26"/>
      <c r="AV15" s="26"/>
      <c r="AW15" s="26"/>
      <c r="AX15" s="26"/>
      <c r="AY15" s="26"/>
    </row>
    <row r="16" spans="1:51" ht="13.5" customHeight="1" x14ac:dyDescent="0.2">
      <c r="A16" s="2"/>
      <c r="B16" s="4"/>
      <c r="C16" s="660"/>
      <c r="D16" s="45"/>
      <c r="E16" s="46"/>
      <c r="F16" s="47"/>
      <c r="G16" s="48"/>
      <c r="H16" s="49"/>
      <c r="I16" s="50"/>
      <c r="J16" s="49"/>
      <c r="K16" s="50"/>
      <c r="L16" s="51"/>
      <c r="M16" s="4"/>
      <c r="N16" s="40"/>
      <c r="O16" s="38"/>
      <c r="P16" s="38"/>
      <c r="Q16" s="52">
        <f>'Cte. Ing. i Desp.'!D7</f>
        <v>2024</v>
      </c>
      <c r="R16" s="38"/>
      <c r="S16" s="41"/>
      <c r="T16" s="5"/>
      <c r="U16" s="2"/>
      <c r="V16" s="27"/>
      <c r="W16" s="27"/>
      <c r="X16" s="28"/>
      <c r="Y16" s="28"/>
      <c r="Z16" s="28"/>
      <c r="AA16" s="28"/>
      <c r="AB16" s="28"/>
      <c r="AC16" s="28"/>
      <c r="AD16" s="28"/>
      <c r="AE16" s="28"/>
      <c r="AF16" s="28"/>
      <c r="AG16" s="28"/>
      <c r="AH16" s="28"/>
      <c r="AI16" s="28"/>
      <c r="AJ16" s="28"/>
      <c r="AK16" s="28"/>
      <c r="AL16" s="26"/>
      <c r="AM16" s="26"/>
      <c r="AN16" s="26"/>
      <c r="AO16" s="26"/>
      <c r="AP16" s="26"/>
      <c r="AQ16" s="26"/>
      <c r="AR16" s="26"/>
      <c r="AS16" s="26"/>
      <c r="AT16" s="26"/>
      <c r="AU16" s="26"/>
      <c r="AV16" s="26"/>
      <c r="AW16" s="26"/>
      <c r="AX16" s="26"/>
      <c r="AY16" s="26"/>
    </row>
    <row r="17" spans="1:51" ht="13.5" customHeight="1" x14ac:dyDescent="0.2">
      <c r="A17" s="2"/>
      <c r="B17" s="4"/>
      <c r="C17" s="661"/>
      <c r="D17" s="53"/>
      <c r="E17" s="54"/>
      <c r="F17" s="55"/>
      <c r="G17" s="56"/>
      <c r="H17" s="57"/>
      <c r="I17" s="56"/>
      <c r="J17" s="55"/>
      <c r="K17" s="56"/>
      <c r="L17" s="58"/>
      <c r="M17" s="4"/>
      <c r="N17" s="40"/>
      <c r="O17" s="38"/>
      <c r="P17" s="38"/>
      <c r="Q17" s="38"/>
      <c r="R17" s="38"/>
      <c r="S17" s="41"/>
      <c r="T17" s="5"/>
      <c r="U17" s="2"/>
      <c r="V17" s="27"/>
      <c r="W17" s="27"/>
      <c r="X17" s="28"/>
      <c r="Y17" s="28"/>
      <c r="Z17" s="28"/>
      <c r="AA17" s="28"/>
      <c r="AB17" s="28"/>
      <c r="AC17" s="28"/>
      <c r="AD17" s="28"/>
      <c r="AE17" s="28"/>
      <c r="AF17" s="28"/>
      <c r="AG17" s="28"/>
      <c r="AH17" s="28"/>
      <c r="AI17" s="28"/>
      <c r="AJ17" s="28"/>
      <c r="AK17" s="28"/>
      <c r="AL17" s="26"/>
      <c r="AM17" s="26"/>
      <c r="AN17" s="26"/>
      <c r="AO17" s="26"/>
      <c r="AP17" s="26"/>
      <c r="AQ17" s="26"/>
      <c r="AR17" s="26"/>
      <c r="AS17" s="26"/>
      <c r="AT17" s="26"/>
      <c r="AU17" s="26"/>
      <c r="AV17" s="26"/>
      <c r="AW17" s="26"/>
      <c r="AX17" s="26"/>
      <c r="AY17" s="26"/>
    </row>
    <row r="18" spans="1:51" ht="13.5" customHeight="1" x14ac:dyDescent="0.2">
      <c r="A18" s="2"/>
      <c r="B18" s="4"/>
      <c r="C18" s="661"/>
      <c r="D18" s="53"/>
      <c r="E18" s="54"/>
      <c r="F18" s="55"/>
      <c r="G18" s="56"/>
      <c r="H18" s="55"/>
      <c r="I18" s="56"/>
      <c r="J18" s="55"/>
      <c r="K18" s="56"/>
      <c r="L18" s="58"/>
      <c r="M18" s="4"/>
      <c r="N18" s="40"/>
      <c r="O18" s="59" t="s">
        <v>21</v>
      </c>
      <c r="P18" s="60"/>
      <c r="Q18" s="61"/>
      <c r="R18" s="38"/>
      <c r="S18" s="41"/>
      <c r="T18" s="5"/>
      <c r="U18" s="2"/>
      <c r="V18" s="27"/>
      <c r="W18" s="27"/>
      <c r="X18" s="28"/>
      <c r="Y18" s="28"/>
      <c r="Z18" s="28"/>
      <c r="AA18" s="28"/>
      <c r="AB18" s="28"/>
      <c r="AC18" s="28"/>
      <c r="AD18" s="28"/>
      <c r="AE18" s="28"/>
      <c r="AF18" s="28"/>
      <c r="AG18" s="28"/>
      <c r="AH18" s="28"/>
      <c r="AI18" s="28"/>
      <c r="AJ18" s="28"/>
      <c r="AK18" s="28"/>
      <c r="AL18" s="26"/>
      <c r="AM18" s="26"/>
      <c r="AN18" s="26"/>
      <c r="AO18" s="26"/>
      <c r="AP18" s="26"/>
      <c r="AQ18" s="26"/>
      <c r="AR18" s="26"/>
      <c r="AS18" s="26"/>
      <c r="AT18" s="26"/>
      <c r="AU18" s="26"/>
      <c r="AV18" s="26"/>
      <c r="AW18" s="26"/>
      <c r="AX18" s="26"/>
      <c r="AY18" s="26"/>
    </row>
    <row r="19" spans="1:51" ht="13.5" customHeight="1" x14ac:dyDescent="0.2">
      <c r="A19" s="2"/>
      <c r="B19" s="4"/>
      <c r="C19" s="661"/>
      <c r="D19" s="53"/>
      <c r="E19" s="54"/>
      <c r="F19" s="55"/>
      <c r="G19" s="56"/>
      <c r="H19" s="55"/>
      <c r="I19" s="56"/>
      <c r="J19" s="55"/>
      <c r="K19" s="56"/>
      <c r="L19" s="58"/>
      <c r="M19" s="4"/>
      <c r="N19" s="40"/>
      <c r="O19" s="59" t="s">
        <v>22</v>
      </c>
      <c r="P19" s="60"/>
      <c r="Q19" s="61"/>
      <c r="R19" s="38"/>
      <c r="S19" s="41"/>
      <c r="T19" s="5"/>
      <c r="U19" s="2"/>
      <c r="V19" s="27"/>
      <c r="W19" s="27"/>
      <c r="X19" s="28"/>
      <c r="Y19" s="28"/>
      <c r="Z19" s="28"/>
      <c r="AA19" s="28"/>
      <c r="AB19" s="28"/>
      <c r="AC19" s="28"/>
      <c r="AD19" s="28"/>
      <c r="AE19" s="28"/>
      <c r="AF19" s="28"/>
      <c r="AG19" s="28"/>
      <c r="AH19" s="28"/>
      <c r="AI19" s="28"/>
      <c r="AJ19" s="28"/>
      <c r="AK19" s="28"/>
      <c r="AL19" s="26"/>
      <c r="AM19" s="26"/>
      <c r="AN19" s="26"/>
      <c r="AO19" s="26"/>
      <c r="AP19" s="26"/>
      <c r="AQ19" s="26"/>
      <c r="AR19" s="26"/>
      <c r="AS19" s="26"/>
      <c r="AT19" s="26"/>
      <c r="AU19" s="26"/>
      <c r="AV19" s="26"/>
      <c r="AW19" s="26"/>
      <c r="AX19" s="26"/>
      <c r="AY19" s="26"/>
    </row>
    <row r="20" spans="1:51" ht="13.5" customHeight="1" x14ac:dyDescent="0.2">
      <c r="A20" s="2"/>
      <c r="B20" s="4"/>
      <c r="C20" s="661"/>
      <c r="D20" s="53"/>
      <c r="E20" s="54"/>
      <c r="F20" s="55"/>
      <c r="G20" s="56"/>
      <c r="H20" s="55"/>
      <c r="I20" s="56"/>
      <c r="J20" s="55"/>
      <c r="K20" s="56"/>
      <c r="L20" s="58"/>
      <c r="M20" s="4"/>
      <c r="N20" s="40"/>
      <c r="O20" s="59" t="s">
        <v>23</v>
      </c>
      <c r="P20" s="60"/>
      <c r="Q20" s="62"/>
      <c r="R20" s="38"/>
      <c r="S20" s="41"/>
      <c r="T20" s="5"/>
      <c r="U20" s="2"/>
      <c r="V20" s="27"/>
      <c r="W20" s="27"/>
      <c r="X20" s="28"/>
      <c r="Y20" s="28"/>
      <c r="Z20" s="28"/>
      <c r="AA20" s="28"/>
      <c r="AB20" s="28"/>
      <c r="AC20" s="28"/>
      <c r="AD20" s="28"/>
      <c r="AE20" s="28"/>
      <c r="AF20" s="28"/>
      <c r="AG20" s="28"/>
      <c r="AH20" s="28"/>
      <c r="AI20" s="28"/>
      <c r="AJ20" s="28"/>
      <c r="AK20" s="28"/>
      <c r="AL20" s="26"/>
      <c r="AM20" s="26"/>
      <c r="AN20" s="26"/>
      <c r="AO20" s="26"/>
      <c r="AP20" s="26"/>
      <c r="AQ20" s="26"/>
      <c r="AR20" s="26"/>
      <c r="AS20" s="26"/>
      <c r="AT20" s="26"/>
      <c r="AU20" s="26"/>
      <c r="AV20" s="26"/>
      <c r="AW20" s="26"/>
      <c r="AX20" s="26"/>
      <c r="AY20" s="26"/>
    </row>
    <row r="21" spans="1:51" ht="13.5" customHeight="1" x14ac:dyDescent="0.2">
      <c r="A21" s="2"/>
      <c r="B21" s="4"/>
      <c r="C21" s="661"/>
      <c r="D21" s="53"/>
      <c r="E21" s="54"/>
      <c r="F21" s="55"/>
      <c r="G21" s="56"/>
      <c r="H21" s="55"/>
      <c r="I21" s="56"/>
      <c r="J21" s="55"/>
      <c r="K21" s="56"/>
      <c r="L21" s="58"/>
      <c r="M21" s="4"/>
      <c r="N21" s="40"/>
      <c r="O21" s="63" t="s">
        <v>24</v>
      </c>
      <c r="P21" s="64"/>
      <c r="Q21" s="65"/>
      <c r="R21" s="38"/>
      <c r="S21" s="41"/>
      <c r="T21" s="5"/>
      <c r="U21" s="2"/>
      <c r="V21" s="27"/>
      <c r="W21" s="27"/>
      <c r="X21" s="28"/>
      <c r="Y21" s="28"/>
      <c r="Z21" s="28"/>
      <c r="AA21" s="28"/>
      <c r="AB21" s="28"/>
      <c r="AC21" s="28"/>
      <c r="AD21" s="28"/>
      <c r="AE21" s="28"/>
      <c r="AF21" s="28"/>
      <c r="AG21" s="28"/>
      <c r="AH21" s="28"/>
      <c r="AI21" s="28"/>
      <c r="AJ21" s="28"/>
      <c r="AK21" s="28"/>
      <c r="AL21" s="26"/>
      <c r="AM21" s="26"/>
      <c r="AN21" s="26"/>
      <c r="AO21" s="26"/>
      <c r="AP21" s="26"/>
      <c r="AQ21" s="26"/>
      <c r="AR21" s="26"/>
      <c r="AS21" s="26"/>
      <c r="AT21" s="26"/>
      <c r="AU21" s="26"/>
      <c r="AV21" s="26"/>
      <c r="AW21" s="26"/>
      <c r="AX21" s="26"/>
      <c r="AY21" s="26"/>
    </row>
    <row r="22" spans="1:51" ht="13.5" customHeight="1" x14ac:dyDescent="0.2">
      <c r="A22" s="2"/>
      <c r="B22" s="4"/>
      <c r="C22" s="662"/>
      <c r="D22" s="67"/>
      <c r="E22" s="68"/>
      <c r="F22" s="69"/>
      <c r="G22" s="70"/>
      <c r="H22" s="69"/>
      <c r="I22" s="70"/>
      <c r="J22" s="69"/>
      <c r="K22" s="70"/>
      <c r="L22" s="71"/>
      <c r="M22" s="4"/>
      <c r="N22" s="40"/>
      <c r="O22" s="38"/>
      <c r="P22" s="38"/>
      <c r="Q22" s="38"/>
      <c r="R22" s="38"/>
      <c r="S22" s="41"/>
      <c r="T22" s="5"/>
      <c r="U22" s="2"/>
      <c r="V22" s="27"/>
      <c r="W22" s="27"/>
      <c r="X22" s="28"/>
      <c r="Y22" s="28"/>
      <c r="Z22" s="28"/>
      <c r="AA22" s="28"/>
      <c r="AB22" s="28"/>
      <c r="AC22" s="28"/>
      <c r="AD22" s="28"/>
      <c r="AE22" s="28"/>
      <c r="AF22" s="28"/>
      <c r="AG22" s="28"/>
      <c r="AH22" s="28"/>
      <c r="AI22" s="28"/>
      <c r="AJ22" s="28"/>
      <c r="AK22" s="28"/>
      <c r="AL22" s="26"/>
      <c r="AM22" s="26"/>
      <c r="AN22" s="26"/>
      <c r="AO22" s="26"/>
      <c r="AP22" s="26"/>
      <c r="AQ22" s="26"/>
      <c r="AR22" s="26"/>
      <c r="AS22" s="26"/>
      <c r="AT22" s="26"/>
      <c r="AU22" s="26"/>
      <c r="AV22" s="26"/>
      <c r="AW22" s="26"/>
      <c r="AX22" s="26"/>
      <c r="AY22" s="26"/>
    </row>
    <row r="23" spans="1:51" ht="13.5" customHeight="1" x14ac:dyDescent="0.2">
      <c r="A23" s="2"/>
      <c r="B23" s="4"/>
      <c r="C23" s="662"/>
      <c r="D23" s="67"/>
      <c r="E23" s="68"/>
      <c r="F23" s="69"/>
      <c r="G23" s="70"/>
      <c r="H23" s="69"/>
      <c r="I23" s="70"/>
      <c r="J23" s="69"/>
      <c r="K23" s="70"/>
      <c r="L23" s="71"/>
      <c r="M23" s="4"/>
      <c r="N23" s="40"/>
      <c r="O23" s="38"/>
      <c r="P23" s="38"/>
      <c r="Q23" s="38"/>
      <c r="R23" s="38"/>
      <c r="S23" s="41"/>
      <c r="T23" s="5"/>
      <c r="U23" s="2"/>
      <c r="V23" s="27"/>
      <c r="W23" s="27"/>
      <c r="X23" s="28"/>
      <c r="Y23" s="28"/>
      <c r="Z23" s="28"/>
      <c r="AA23" s="28"/>
      <c r="AB23" s="28"/>
      <c r="AC23" s="28"/>
      <c r="AD23" s="28"/>
      <c r="AE23" s="28"/>
      <c r="AF23" s="28"/>
      <c r="AG23" s="28"/>
      <c r="AH23" s="28"/>
      <c r="AI23" s="28"/>
      <c r="AJ23" s="28"/>
      <c r="AK23" s="28"/>
      <c r="AL23" s="26"/>
      <c r="AM23" s="26"/>
      <c r="AN23" s="26"/>
      <c r="AO23" s="26"/>
      <c r="AP23" s="26"/>
      <c r="AQ23" s="26"/>
      <c r="AR23" s="26"/>
      <c r="AS23" s="26"/>
      <c r="AT23" s="26"/>
      <c r="AU23" s="26"/>
      <c r="AV23" s="26"/>
      <c r="AW23" s="26"/>
      <c r="AX23" s="26"/>
      <c r="AY23" s="26"/>
    </row>
    <row r="24" spans="1:51" ht="15.75" customHeight="1" x14ac:dyDescent="0.2">
      <c r="A24" s="2"/>
      <c r="B24" s="4"/>
      <c r="C24" s="662"/>
      <c r="D24" s="67"/>
      <c r="E24" s="68"/>
      <c r="F24" s="69"/>
      <c r="G24" s="70"/>
      <c r="H24" s="69"/>
      <c r="I24" s="70"/>
      <c r="J24" s="69"/>
      <c r="K24" s="70"/>
      <c r="L24" s="71"/>
      <c r="M24" s="4"/>
      <c r="N24" s="40"/>
      <c r="O24" s="72" t="s">
        <v>25</v>
      </c>
      <c r="P24" s="73"/>
      <c r="Q24" s="74">
        <f>Q19+Q18+Q21+Q20</f>
        <v>0</v>
      </c>
      <c r="R24" s="38"/>
      <c r="S24" s="41"/>
      <c r="T24" s="5"/>
      <c r="U24" s="2"/>
      <c r="V24" s="27"/>
      <c r="W24" s="27"/>
      <c r="X24" s="28"/>
      <c r="Y24" s="28"/>
      <c r="Z24" s="28"/>
      <c r="AA24" s="28"/>
      <c r="AB24" s="28"/>
      <c r="AC24" s="28"/>
      <c r="AD24" s="28"/>
      <c r="AE24" s="28"/>
      <c r="AF24" s="28"/>
      <c r="AG24" s="28"/>
      <c r="AH24" s="28"/>
      <c r="AI24" s="28"/>
      <c r="AJ24" s="28"/>
      <c r="AK24" s="28"/>
      <c r="AL24" s="26"/>
      <c r="AM24" s="26"/>
      <c r="AN24" s="26"/>
      <c r="AO24" s="26"/>
      <c r="AP24" s="26"/>
      <c r="AQ24" s="26"/>
      <c r="AR24" s="26"/>
      <c r="AS24" s="26"/>
      <c r="AT24" s="26"/>
      <c r="AU24" s="26"/>
      <c r="AV24" s="26"/>
      <c r="AW24" s="26"/>
      <c r="AX24" s="26"/>
      <c r="AY24" s="26"/>
    </row>
    <row r="25" spans="1:51" ht="13.5" customHeight="1" x14ac:dyDescent="0.2">
      <c r="A25" s="2"/>
      <c r="B25" s="4"/>
      <c r="C25" s="662"/>
      <c r="D25" s="67"/>
      <c r="E25" s="68"/>
      <c r="F25" s="69"/>
      <c r="G25" s="70"/>
      <c r="H25" s="69"/>
      <c r="I25" s="70"/>
      <c r="J25" s="69"/>
      <c r="K25" s="70"/>
      <c r="L25" s="71"/>
      <c r="M25" s="4"/>
      <c r="N25" s="40"/>
      <c r="O25" s="38"/>
      <c r="P25" s="38"/>
      <c r="Q25" s="38"/>
      <c r="R25" s="38"/>
      <c r="S25" s="41"/>
      <c r="T25" s="5"/>
      <c r="U25" s="2"/>
      <c r="V25" s="27"/>
      <c r="W25" s="27"/>
      <c r="X25" s="28"/>
      <c r="Y25" s="28"/>
      <c r="Z25" s="28"/>
      <c r="AA25" s="28"/>
      <c r="AB25" s="28"/>
      <c r="AC25" s="28"/>
      <c r="AD25" s="28"/>
      <c r="AE25" s="28"/>
      <c r="AF25" s="28"/>
      <c r="AG25" s="28"/>
      <c r="AH25" s="28"/>
      <c r="AI25" s="28"/>
      <c r="AJ25" s="28"/>
      <c r="AK25" s="28"/>
      <c r="AL25" s="26"/>
      <c r="AM25" s="26"/>
      <c r="AN25" s="26"/>
      <c r="AO25" s="26"/>
      <c r="AP25" s="26"/>
      <c r="AQ25" s="26"/>
      <c r="AR25" s="26"/>
      <c r="AS25" s="26"/>
      <c r="AT25" s="26"/>
      <c r="AU25" s="26"/>
      <c r="AV25" s="26"/>
      <c r="AW25" s="26"/>
      <c r="AX25" s="26"/>
      <c r="AY25" s="26"/>
    </row>
    <row r="26" spans="1:51" ht="13.5" customHeight="1" x14ac:dyDescent="0.2">
      <c r="A26" s="2"/>
      <c r="B26" s="4"/>
      <c r="C26" s="663"/>
      <c r="D26" s="76"/>
      <c r="E26" s="77"/>
      <c r="F26" s="78"/>
      <c r="G26" s="79"/>
      <c r="H26" s="78"/>
      <c r="I26" s="79"/>
      <c r="J26" s="78"/>
      <c r="K26" s="79"/>
      <c r="L26" s="80"/>
      <c r="M26" s="4"/>
      <c r="N26" s="40"/>
      <c r="O26" s="38"/>
      <c r="P26" s="38"/>
      <c r="Q26" s="38"/>
      <c r="R26" s="38"/>
      <c r="S26" s="41"/>
      <c r="T26" s="5"/>
      <c r="U26" s="2"/>
      <c r="V26" s="27"/>
      <c r="W26" s="27"/>
      <c r="X26" s="28"/>
      <c r="Y26" s="28"/>
      <c r="Z26" s="28"/>
      <c r="AA26" s="28"/>
      <c r="AB26" s="28"/>
      <c r="AC26" s="28"/>
      <c r="AD26" s="28"/>
      <c r="AE26" s="28"/>
      <c r="AF26" s="28"/>
      <c r="AG26" s="28"/>
      <c r="AH26" s="28"/>
      <c r="AI26" s="28"/>
      <c r="AJ26" s="28"/>
      <c r="AK26" s="28"/>
      <c r="AL26" s="26"/>
      <c r="AM26" s="26"/>
      <c r="AN26" s="26"/>
      <c r="AO26" s="26"/>
      <c r="AP26" s="26"/>
      <c r="AQ26" s="26"/>
      <c r="AR26" s="26"/>
      <c r="AS26" s="26"/>
      <c r="AT26" s="26"/>
      <c r="AU26" s="26"/>
      <c r="AV26" s="26"/>
      <c r="AW26" s="26"/>
      <c r="AX26" s="26"/>
      <c r="AY26" s="26"/>
    </row>
    <row r="27" spans="1:51" ht="13.5" customHeight="1" x14ac:dyDescent="0.2">
      <c r="A27" s="2"/>
      <c r="B27" s="4"/>
      <c r="C27" s="81" t="s">
        <v>26</v>
      </c>
      <c r="D27" s="82">
        <f>SUM(D16:D26)</f>
        <v>0</v>
      </c>
      <c r="E27" s="83" t="s">
        <v>26</v>
      </c>
      <c r="F27" s="82">
        <f>SUM(F16:F26)</f>
        <v>0</v>
      </c>
      <c r="G27" s="83" t="s">
        <v>26</v>
      </c>
      <c r="H27" s="82">
        <f>SUM(H16:H26)</f>
        <v>0</v>
      </c>
      <c r="I27" s="83" t="s">
        <v>26</v>
      </c>
      <c r="J27" s="82">
        <f>SUM(J16:J26)</f>
        <v>0</v>
      </c>
      <c r="K27" s="83" t="s">
        <v>26</v>
      </c>
      <c r="L27" s="84">
        <f>SUM(L16:L26)</f>
        <v>0</v>
      </c>
      <c r="M27" s="4"/>
      <c r="N27" s="40"/>
      <c r="O27" s="38"/>
      <c r="P27" s="38"/>
      <c r="Q27" s="38"/>
      <c r="R27" s="38"/>
      <c r="S27" s="41"/>
      <c r="T27" s="5"/>
      <c r="U27" s="2"/>
      <c r="V27" s="27"/>
      <c r="W27" s="27"/>
      <c r="X27" s="28"/>
      <c r="Y27" s="28"/>
      <c r="Z27" s="28"/>
      <c r="AA27" s="28"/>
      <c r="AB27" s="28"/>
      <c r="AC27" s="28"/>
      <c r="AD27" s="28"/>
      <c r="AE27" s="28"/>
      <c r="AF27" s="28"/>
      <c r="AG27" s="28"/>
      <c r="AH27" s="28"/>
      <c r="AI27" s="28"/>
      <c r="AJ27" s="28"/>
      <c r="AK27" s="28"/>
      <c r="AL27" s="26"/>
      <c r="AM27" s="26"/>
      <c r="AN27" s="26"/>
      <c r="AO27" s="26"/>
      <c r="AP27" s="26"/>
      <c r="AQ27" s="26"/>
      <c r="AR27" s="26"/>
      <c r="AS27" s="26"/>
      <c r="AT27" s="26"/>
      <c r="AU27" s="26"/>
      <c r="AV27" s="26"/>
      <c r="AW27" s="26"/>
      <c r="AX27" s="26"/>
      <c r="AY27" s="26"/>
    </row>
    <row r="28" spans="1:51" ht="15.75" customHeight="1" x14ac:dyDescent="0.2">
      <c r="A28" s="2"/>
      <c r="B28" s="4"/>
      <c r="C28" s="85"/>
      <c r="D28" s="664"/>
      <c r="E28" s="664"/>
      <c r="F28" s="664"/>
      <c r="G28" s="665"/>
      <c r="H28" s="664"/>
      <c r="I28" s="665"/>
      <c r="J28" s="664"/>
      <c r="K28" s="665"/>
      <c r="L28" s="86"/>
      <c r="M28" s="4"/>
      <c r="N28" s="40"/>
      <c r="O28" s="38"/>
      <c r="P28" s="38"/>
      <c r="Q28" s="87">
        <f>'Cte. Ing. i Desp.'!D7</f>
        <v>2024</v>
      </c>
      <c r="R28" s="87">
        <f>D34</f>
        <v>2025</v>
      </c>
      <c r="S28" s="88">
        <f>D42</f>
        <v>2026</v>
      </c>
      <c r="T28" s="5"/>
      <c r="U28" s="2"/>
      <c r="V28" s="27"/>
      <c r="W28" s="27"/>
      <c r="X28" s="28"/>
      <c r="Y28" s="28"/>
      <c r="Z28" s="28"/>
      <c r="AA28" s="28"/>
      <c r="AB28" s="28"/>
      <c r="AC28" s="28"/>
      <c r="AD28" s="28"/>
      <c r="AE28" s="28"/>
      <c r="AF28" s="28"/>
      <c r="AG28" s="28"/>
      <c r="AH28" s="28"/>
      <c r="AI28" s="28"/>
      <c r="AJ28" s="28"/>
      <c r="AK28" s="28"/>
      <c r="AL28" s="26"/>
      <c r="AM28" s="26"/>
      <c r="AN28" s="26"/>
      <c r="AO28" s="26"/>
      <c r="AP28" s="26"/>
      <c r="AQ28" s="26"/>
      <c r="AR28" s="26"/>
      <c r="AS28" s="26"/>
      <c r="AT28" s="26"/>
      <c r="AU28" s="26"/>
      <c r="AV28" s="26"/>
      <c r="AW28" s="26"/>
      <c r="AX28" s="26"/>
      <c r="AY28" s="26"/>
    </row>
    <row r="29" spans="1:51" ht="14.25" customHeight="1" x14ac:dyDescent="0.2">
      <c r="A29" s="2"/>
      <c r="B29" s="4"/>
      <c r="C29" s="89" t="s">
        <v>27</v>
      </c>
      <c r="D29" s="90"/>
      <c r="E29" s="666" t="s">
        <v>28</v>
      </c>
      <c r="F29" s="664"/>
      <c r="G29" s="665"/>
      <c r="H29" s="665"/>
      <c r="I29" s="665"/>
      <c r="J29" s="665"/>
      <c r="K29" s="665"/>
      <c r="L29" s="86"/>
      <c r="M29" s="4"/>
      <c r="N29" s="40"/>
      <c r="O29" s="91" t="s">
        <v>29</v>
      </c>
      <c r="P29" s="92"/>
      <c r="Q29" s="93"/>
      <c r="R29" s="94"/>
      <c r="S29" s="95"/>
      <c r="T29" s="5"/>
      <c r="U29" s="2"/>
      <c r="V29" s="27"/>
      <c r="W29" s="27"/>
      <c r="X29" s="28"/>
      <c r="Y29" s="28"/>
      <c r="Z29" s="28"/>
      <c r="AA29" s="28"/>
      <c r="AB29" s="28"/>
      <c r="AC29" s="28"/>
      <c r="AD29" s="28"/>
      <c r="AE29" s="28"/>
      <c r="AF29" s="28"/>
      <c r="AG29" s="28"/>
      <c r="AH29" s="28"/>
      <c r="AI29" s="28"/>
      <c r="AJ29" s="28"/>
      <c r="AK29" s="28"/>
      <c r="AL29" s="26"/>
      <c r="AM29" s="26"/>
      <c r="AN29" s="26"/>
      <c r="AO29" s="26"/>
      <c r="AP29" s="26"/>
      <c r="AQ29" s="26"/>
      <c r="AR29" s="26"/>
      <c r="AS29" s="26"/>
      <c r="AT29" s="26"/>
      <c r="AU29" s="26"/>
      <c r="AV29" s="26"/>
      <c r="AW29" s="26"/>
      <c r="AX29" s="26"/>
      <c r="AY29" s="26"/>
    </row>
    <row r="30" spans="1:51" ht="17.25" customHeight="1" x14ac:dyDescent="0.2">
      <c r="A30" s="2"/>
      <c r="B30" s="4"/>
      <c r="C30" s="89" t="s">
        <v>30</v>
      </c>
      <c r="D30" s="90"/>
      <c r="E30" s="664"/>
      <c r="F30" s="664"/>
      <c r="G30" s="665"/>
      <c r="H30" s="667"/>
      <c r="I30" s="668"/>
      <c r="J30" s="667"/>
      <c r="K30" s="665"/>
      <c r="L30" s="86"/>
      <c r="M30" s="4"/>
      <c r="N30" s="40"/>
      <c r="O30" s="97" t="s">
        <v>31</v>
      </c>
      <c r="P30" s="98"/>
      <c r="Q30" s="99"/>
      <c r="R30" s="708" t="str">
        <f>IF(SUM(Q29:S29)&gt;Q19,"ERROR: LA DEVOLUCIÓ DEL CAPITAL DEL PRÉSTEC SUPERA EL PRÉSTEC"," ")</f>
        <v xml:space="preserve"> </v>
      </c>
      <c r="S30" s="708"/>
      <c r="T30" s="5"/>
      <c r="U30" s="2"/>
      <c r="V30" s="27"/>
      <c r="W30" s="27"/>
      <c r="X30" s="28"/>
      <c r="Y30" s="28"/>
      <c r="Z30" s="28"/>
      <c r="AA30" s="28"/>
      <c r="AB30" s="28"/>
      <c r="AC30" s="28"/>
      <c r="AD30" s="28"/>
      <c r="AE30" s="28"/>
      <c r="AF30" s="28"/>
      <c r="AG30" s="28"/>
      <c r="AH30" s="28"/>
      <c r="AI30" s="28"/>
      <c r="AJ30" s="28"/>
      <c r="AK30" s="28"/>
      <c r="AL30" s="26"/>
      <c r="AM30" s="26"/>
      <c r="AN30" s="26"/>
      <c r="AO30" s="26"/>
      <c r="AP30" s="26"/>
      <c r="AQ30" s="26"/>
      <c r="AR30" s="26"/>
      <c r="AS30" s="26"/>
      <c r="AT30" s="26"/>
      <c r="AU30" s="26"/>
      <c r="AV30" s="26"/>
      <c r="AW30" s="26"/>
      <c r="AX30" s="26"/>
      <c r="AY30" s="26"/>
    </row>
    <row r="31" spans="1:51" ht="18.75" customHeight="1" x14ac:dyDescent="0.2">
      <c r="A31" s="2"/>
      <c r="B31" s="4"/>
      <c r="C31" s="100" t="s">
        <v>32</v>
      </c>
      <c r="D31" s="101"/>
      <c r="E31" s="664"/>
      <c r="F31" s="664"/>
      <c r="G31" s="665"/>
      <c r="H31" s="709" t="s">
        <v>33</v>
      </c>
      <c r="I31" s="709"/>
      <c r="J31" s="102">
        <f>D30+D29+D27+H27+J27+L27+D31+F27</f>
        <v>0</v>
      </c>
      <c r="K31" s="665"/>
      <c r="L31" s="86"/>
      <c r="M31" s="4"/>
      <c r="N31" s="40"/>
      <c r="O31" s="38"/>
      <c r="P31" s="38"/>
      <c r="Q31" s="38"/>
      <c r="R31" s="708"/>
      <c r="S31" s="708"/>
      <c r="T31" s="5"/>
      <c r="U31" s="2"/>
      <c r="V31" s="27"/>
      <c r="W31" s="27"/>
      <c r="X31" s="28"/>
      <c r="Y31" s="28"/>
      <c r="Z31" s="28"/>
      <c r="AA31" s="28"/>
      <c r="AB31" s="28"/>
      <c r="AC31" s="28"/>
      <c r="AD31" s="28"/>
      <c r="AE31" s="28"/>
      <c r="AF31" s="28"/>
      <c r="AG31" s="28"/>
      <c r="AH31" s="28"/>
      <c r="AI31" s="28"/>
      <c r="AJ31" s="28"/>
      <c r="AK31" s="28"/>
      <c r="AL31" s="26"/>
      <c r="AM31" s="26"/>
      <c r="AN31" s="26"/>
      <c r="AO31" s="26"/>
      <c r="AP31" s="26"/>
      <c r="AQ31" s="26"/>
      <c r="AR31" s="26"/>
      <c r="AS31" s="26"/>
      <c r="AT31" s="26"/>
      <c r="AU31" s="26"/>
      <c r="AV31" s="26"/>
      <c r="AW31" s="26"/>
      <c r="AX31" s="26"/>
      <c r="AY31" s="26"/>
    </row>
    <row r="32" spans="1:51" ht="12.75" customHeight="1" x14ac:dyDescent="0.2">
      <c r="A32" s="2"/>
      <c r="B32" s="4"/>
      <c r="C32" s="103"/>
      <c r="D32" s="104"/>
      <c r="E32" s="104"/>
      <c r="F32" s="104"/>
      <c r="G32" s="105"/>
      <c r="H32" s="106"/>
      <c r="I32" s="107"/>
      <c r="J32" s="106"/>
      <c r="K32" s="105"/>
      <c r="L32" s="108"/>
      <c r="M32" s="4"/>
      <c r="N32" s="109"/>
      <c r="O32" s="110"/>
      <c r="P32" s="110"/>
      <c r="Q32" s="110"/>
      <c r="R32" s="708"/>
      <c r="S32" s="708"/>
      <c r="T32" s="5"/>
      <c r="U32" s="2"/>
      <c r="V32" s="27"/>
      <c r="W32" s="27"/>
      <c r="X32" s="28"/>
      <c r="Y32" s="28"/>
      <c r="Z32" s="28"/>
      <c r="AA32" s="28"/>
      <c r="AB32" s="28"/>
      <c r="AC32" s="28"/>
      <c r="AD32" s="28"/>
      <c r="AE32" s="28"/>
      <c r="AF32" s="28"/>
      <c r="AG32" s="28"/>
      <c r="AH32" s="28"/>
      <c r="AI32" s="28"/>
      <c r="AJ32" s="28"/>
      <c r="AK32" s="28"/>
      <c r="AL32" s="26"/>
      <c r="AM32" s="26"/>
      <c r="AN32" s="26"/>
      <c r="AO32" s="26"/>
      <c r="AP32" s="26"/>
      <c r="AQ32" s="26"/>
      <c r="AR32" s="26"/>
      <c r="AS32" s="26"/>
      <c r="AT32" s="26"/>
      <c r="AU32" s="26"/>
      <c r="AV32" s="26"/>
      <c r="AW32" s="26"/>
      <c r="AX32" s="26"/>
      <c r="AY32" s="26"/>
    </row>
    <row r="33" spans="1:51" ht="18.75" customHeight="1" x14ac:dyDescent="0.2">
      <c r="A33" s="2"/>
      <c r="B33" s="4"/>
      <c r="C33" s="4"/>
      <c r="D33" s="4"/>
      <c r="E33" s="4"/>
      <c r="F33" s="4"/>
      <c r="G33" s="4"/>
      <c r="H33" s="4"/>
      <c r="I33" s="4"/>
      <c r="J33" s="4"/>
      <c r="K33" s="4"/>
      <c r="L33" s="4"/>
      <c r="M33" s="4"/>
      <c r="N33" s="4"/>
      <c r="O33" s="4"/>
      <c r="P33" s="4"/>
      <c r="Q33" s="4"/>
      <c r="R33" s="4"/>
      <c r="S33" s="4"/>
      <c r="T33" s="5"/>
      <c r="U33" s="2"/>
      <c r="V33" s="27"/>
      <c r="W33" s="27"/>
      <c r="X33" s="28"/>
      <c r="Y33" s="28"/>
      <c r="Z33" s="28"/>
      <c r="AA33" s="28"/>
      <c r="AB33" s="28"/>
      <c r="AC33" s="28"/>
      <c r="AD33" s="28"/>
      <c r="AE33" s="28"/>
      <c r="AF33" s="28"/>
      <c r="AG33" s="28"/>
      <c r="AH33" s="28"/>
      <c r="AI33" s="28"/>
      <c r="AJ33" s="28"/>
      <c r="AK33" s="28"/>
      <c r="AL33" s="26"/>
      <c r="AM33" s="26"/>
      <c r="AN33" s="26"/>
      <c r="AO33" s="26"/>
      <c r="AP33" s="26"/>
      <c r="AQ33" s="26"/>
      <c r="AR33" s="26"/>
      <c r="AS33" s="26"/>
      <c r="AT33" s="26"/>
      <c r="AU33" s="26"/>
      <c r="AV33" s="26"/>
      <c r="AW33" s="26"/>
      <c r="AX33" s="26"/>
      <c r="AY33" s="26"/>
    </row>
    <row r="34" spans="1:51" ht="19.5" customHeight="1" x14ac:dyDescent="0.25">
      <c r="A34" s="2"/>
      <c r="B34" s="4"/>
      <c r="C34" s="111" t="s">
        <v>34</v>
      </c>
      <c r="D34" s="112">
        <f>'Cte. Ing. i Desp.'!F7</f>
        <v>2025</v>
      </c>
      <c r="E34" s="113"/>
      <c r="F34" s="113"/>
      <c r="G34" s="113"/>
      <c r="H34" s="114"/>
      <c r="I34" s="113"/>
      <c r="J34" s="114"/>
      <c r="K34" s="113"/>
      <c r="L34" s="115"/>
      <c r="M34" s="4"/>
      <c r="N34" s="710" t="s">
        <v>35</v>
      </c>
      <c r="O34" s="710"/>
      <c r="P34" s="710"/>
      <c r="Q34" s="710"/>
      <c r="R34" s="710"/>
      <c r="S34" s="710"/>
      <c r="T34" s="5"/>
      <c r="U34" s="2"/>
      <c r="V34" s="27"/>
      <c r="W34" s="27"/>
      <c r="X34" s="28"/>
      <c r="Y34" s="28"/>
      <c r="Z34" s="28"/>
      <c r="AA34" s="28"/>
      <c r="AB34" s="28"/>
      <c r="AC34" s="28"/>
      <c r="AD34" s="28"/>
      <c r="AE34" s="28"/>
      <c r="AF34" s="28"/>
      <c r="AG34" s="28"/>
      <c r="AH34" s="28"/>
      <c r="AI34" s="28"/>
      <c r="AJ34" s="28"/>
      <c r="AK34" s="28"/>
      <c r="AL34" s="26"/>
      <c r="AM34" s="26"/>
      <c r="AN34" s="26"/>
      <c r="AO34" s="26"/>
      <c r="AP34" s="26"/>
      <c r="AQ34" s="26"/>
      <c r="AR34" s="26"/>
      <c r="AS34" s="26"/>
      <c r="AT34" s="26"/>
      <c r="AU34" s="26"/>
      <c r="AV34" s="26"/>
      <c r="AW34" s="26"/>
      <c r="AX34" s="26"/>
      <c r="AY34" s="26"/>
    </row>
    <row r="35" spans="1:51" ht="16.5" customHeight="1" x14ac:dyDescent="0.2">
      <c r="A35" s="2"/>
      <c r="B35" s="4"/>
      <c r="C35" s="42" t="s">
        <v>15</v>
      </c>
      <c r="D35" s="34" t="s">
        <v>16</v>
      </c>
      <c r="E35" s="43" t="s">
        <v>17</v>
      </c>
      <c r="F35" s="34" t="s">
        <v>16</v>
      </c>
      <c r="G35" s="43" t="s">
        <v>18</v>
      </c>
      <c r="H35" s="34" t="s">
        <v>16</v>
      </c>
      <c r="I35" s="43" t="s">
        <v>19</v>
      </c>
      <c r="J35" s="34" t="s">
        <v>16</v>
      </c>
      <c r="K35" s="43" t="s">
        <v>20</v>
      </c>
      <c r="L35" s="44" t="s">
        <v>16</v>
      </c>
      <c r="M35" s="4"/>
      <c r="N35" s="116"/>
      <c r="O35" s="117"/>
      <c r="P35" s="117"/>
      <c r="Q35" s="117"/>
      <c r="R35" s="117"/>
      <c r="S35" s="118"/>
      <c r="T35" s="5"/>
      <c r="U35" s="2"/>
      <c r="V35" s="27"/>
      <c r="W35" s="27"/>
      <c r="X35" s="28"/>
      <c r="Y35" s="28"/>
      <c r="Z35" s="28"/>
      <c r="AA35" s="28"/>
      <c r="AB35" s="28"/>
      <c r="AC35" s="28"/>
      <c r="AD35" s="28"/>
      <c r="AE35" s="28"/>
      <c r="AF35" s="28"/>
      <c r="AG35" s="28"/>
      <c r="AH35" s="28"/>
      <c r="AI35" s="28"/>
      <c r="AJ35" s="28"/>
      <c r="AK35" s="28"/>
      <c r="AL35" s="26"/>
      <c r="AM35" s="26"/>
      <c r="AN35" s="26"/>
      <c r="AO35" s="26"/>
      <c r="AP35" s="26"/>
      <c r="AQ35" s="26"/>
      <c r="AR35" s="26"/>
      <c r="AS35" s="26"/>
      <c r="AT35" s="26"/>
      <c r="AU35" s="26"/>
      <c r="AV35" s="26"/>
      <c r="AW35" s="26"/>
      <c r="AX35" s="26"/>
      <c r="AY35" s="26"/>
    </row>
    <row r="36" spans="1:51" ht="12.75" customHeight="1" x14ac:dyDescent="0.2">
      <c r="A36" s="2"/>
      <c r="B36" s="4"/>
      <c r="C36" s="119"/>
      <c r="D36" s="120"/>
      <c r="E36" s="121"/>
      <c r="F36" s="120"/>
      <c r="G36" s="122"/>
      <c r="H36" s="120"/>
      <c r="I36" s="122"/>
      <c r="J36" s="120"/>
      <c r="K36" s="122"/>
      <c r="L36" s="123"/>
      <c r="M36" s="4"/>
      <c r="N36" s="116"/>
      <c r="O36" s="117"/>
      <c r="P36" s="117"/>
      <c r="Q36" s="117"/>
      <c r="R36" s="117"/>
      <c r="S36" s="118"/>
      <c r="T36" s="5"/>
      <c r="U36" s="2"/>
      <c r="V36" s="27"/>
      <c r="W36" s="27"/>
      <c r="X36" s="28"/>
      <c r="Y36" s="28"/>
      <c r="Z36" s="28"/>
      <c r="AA36" s="28"/>
      <c r="AB36" s="28"/>
      <c r="AC36" s="28"/>
      <c r="AD36" s="28"/>
      <c r="AE36" s="28"/>
      <c r="AF36" s="28"/>
      <c r="AG36" s="28"/>
      <c r="AH36" s="28"/>
      <c r="AI36" s="28"/>
      <c r="AJ36" s="28"/>
      <c r="AK36" s="28"/>
      <c r="AL36" s="26"/>
      <c r="AM36" s="26"/>
      <c r="AN36" s="26"/>
      <c r="AO36" s="26"/>
      <c r="AP36" s="26"/>
      <c r="AQ36" s="26"/>
      <c r="AR36" s="26"/>
      <c r="AS36" s="26"/>
      <c r="AT36" s="26"/>
      <c r="AU36" s="26"/>
      <c r="AV36" s="26"/>
      <c r="AW36" s="26"/>
      <c r="AX36" s="26"/>
      <c r="AY36" s="26"/>
    </row>
    <row r="37" spans="1:51" ht="15" x14ac:dyDescent="0.2">
      <c r="A37" s="2"/>
      <c r="B37" s="4"/>
      <c r="C37" s="66"/>
      <c r="D37" s="124"/>
      <c r="E37" s="125"/>
      <c r="F37" s="124"/>
      <c r="G37" s="126"/>
      <c r="H37" s="124"/>
      <c r="I37" s="126"/>
      <c r="J37" s="124"/>
      <c r="K37" s="126"/>
      <c r="L37" s="127"/>
      <c r="M37" s="4"/>
      <c r="N37" s="116"/>
      <c r="O37" s="128"/>
      <c r="P37" s="129"/>
      <c r="Q37" s="130">
        <f>'Cte. Ing. i Desp.'!D7</f>
        <v>2024</v>
      </c>
      <c r="R37" s="130">
        <f>D34</f>
        <v>2025</v>
      </c>
      <c r="S37" s="131">
        <f>D42</f>
        <v>2026</v>
      </c>
      <c r="T37" s="5"/>
      <c r="U37" s="2"/>
      <c r="V37" s="27"/>
      <c r="W37" s="27"/>
      <c r="X37" s="28"/>
      <c r="Y37" s="28"/>
      <c r="Z37" s="28"/>
      <c r="AA37" s="28"/>
      <c r="AB37" s="28"/>
      <c r="AC37" s="28"/>
      <c r="AD37" s="28"/>
      <c r="AE37" s="28"/>
      <c r="AF37" s="28"/>
      <c r="AG37" s="28"/>
      <c r="AH37" s="28"/>
      <c r="AI37" s="28"/>
      <c r="AJ37" s="28"/>
      <c r="AK37" s="28"/>
      <c r="AL37" s="28"/>
      <c r="AM37" s="28"/>
      <c r="AN37" s="28"/>
      <c r="AO37" s="28"/>
      <c r="AP37" s="28"/>
      <c r="AQ37" s="28"/>
      <c r="AR37" s="26"/>
      <c r="AS37" s="26"/>
      <c r="AT37" s="26"/>
      <c r="AU37" s="26"/>
      <c r="AV37" s="26"/>
      <c r="AW37" s="26"/>
      <c r="AX37" s="26"/>
      <c r="AY37" s="26"/>
    </row>
    <row r="38" spans="1:51" ht="15.75" x14ac:dyDescent="0.25">
      <c r="A38" s="2"/>
      <c r="B38" s="4"/>
      <c r="C38" s="66"/>
      <c r="D38" s="124"/>
      <c r="E38" s="125"/>
      <c r="F38" s="124"/>
      <c r="G38" s="126"/>
      <c r="H38" s="124"/>
      <c r="I38" s="126"/>
      <c r="J38" s="124"/>
      <c r="K38" s="126"/>
      <c r="L38" s="127"/>
      <c r="M38" s="4"/>
      <c r="N38" s="116"/>
      <c r="O38" s="132"/>
      <c r="P38" s="133" t="s">
        <v>36</v>
      </c>
      <c r="Q38" s="134">
        <f>Balanços!D12</f>
        <v>0</v>
      </c>
      <c r="R38" s="134">
        <f>Balanços!F12</f>
        <v>0</v>
      </c>
      <c r="S38" s="135">
        <f>Balanços!H12</f>
        <v>0</v>
      </c>
      <c r="T38" s="5"/>
      <c r="U38" s="2"/>
      <c r="V38" s="27"/>
      <c r="W38" s="27"/>
      <c r="X38" s="28"/>
      <c r="Y38" s="28"/>
      <c r="Z38" s="28"/>
      <c r="AA38" s="28"/>
      <c r="AB38" s="28"/>
      <c r="AC38" s="28"/>
      <c r="AD38" s="28"/>
      <c r="AE38" s="28"/>
      <c r="AF38" s="28"/>
      <c r="AG38" s="28"/>
      <c r="AH38" s="28"/>
      <c r="AI38" s="28"/>
      <c r="AJ38" s="28"/>
      <c r="AK38" s="28"/>
      <c r="AL38" s="28"/>
      <c r="AM38" s="28"/>
      <c r="AN38" s="28"/>
      <c r="AO38" s="28"/>
      <c r="AP38" s="28"/>
      <c r="AQ38" s="28"/>
      <c r="AR38" s="26"/>
      <c r="AS38" s="26"/>
      <c r="AT38" s="26"/>
      <c r="AU38" s="26"/>
      <c r="AV38" s="26"/>
      <c r="AW38" s="26"/>
      <c r="AX38" s="26"/>
      <c r="AY38" s="26"/>
    </row>
    <row r="39" spans="1:51" x14ac:dyDescent="0.2">
      <c r="A39" s="2"/>
      <c r="B39" s="4"/>
      <c r="C39" s="75"/>
      <c r="D39" s="136"/>
      <c r="E39" s="137"/>
      <c r="F39" s="136"/>
      <c r="G39" s="138"/>
      <c r="H39" s="136"/>
      <c r="I39" s="138"/>
      <c r="J39" s="136"/>
      <c r="K39" s="138"/>
      <c r="L39" s="139"/>
      <c r="M39" s="4"/>
      <c r="N39" s="116"/>
      <c r="O39" s="132"/>
      <c r="P39" s="132"/>
      <c r="Q39" s="711" t="str">
        <f>IF(Q38&lt;0,"SALDO NEGATIU !!"," ")</f>
        <v xml:space="preserve"> </v>
      </c>
      <c r="R39" s="711" t="str">
        <f>IF(R38&lt;0,"SALDO NEGATIU !!"," ")</f>
        <v xml:space="preserve"> </v>
      </c>
      <c r="S39" s="712" t="str">
        <f>IF(S38&lt;0,"SALDO NEGATIU !!"," ")</f>
        <v xml:space="preserve"> </v>
      </c>
      <c r="T39" s="5"/>
      <c r="U39" s="2"/>
      <c r="V39" s="27"/>
      <c r="W39" s="27"/>
      <c r="X39" s="28"/>
      <c r="Y39" s="28"/>
      <c r="Z39" s="28"/>
      <c r="AA39" s="28"/>
      <c r="AB39" s="28"/>
      <c r="AC39" s="28"/>
      <c r="AD39" s="28"/>
      <c r="AE39" s="28"/>
      <c r="AF39" s="28"/>
      <c r="AG39" s="28"/>
      <c r="AH39" s="28"/>
      <c r="AI39" s="28"/>
      <c r="AJ39" s="28"/>
      <c r="AK39" s="28"/>
      <c r="AL39" s="28"/>
      <c r="AM39" s="28"/>
      <c r="AN39" s="28"/>
      <c r="AO39" s="28"/>
      <c r="AP39" s="28"/>
      <c r="AQ39" s="28"/>
      <c r="AR39" s="26"/>
      <c r="AS39" s="26"/>
      <c r="AT39" s="26"/>
      <c r="AU39" s="26"/>
      <c r="AV39" s="26"/>
      <c r="AW39" s="26"/>
      <c r="AX39" s="26"/>
      <c r="AY39" s="26"/>
    </row>
    <row r="40" spans="1:51" ht="13.5" customHeight="1" x14ac:dyDescent="0.2">
      <c r="A40" s="2"/>
      <c r="B40" s="4"/>
      <c r="C40" s="140" t="s">
        <v>26</v>
      </c>
      <c r="D40" s="141">
        <f>SUM(D36:D39)</f>
        <v>0</v>
      </c>
      <c r="E40" s="142" t="s">
        <v>26</v>
      </c>
      <c r="F40" s="141">
        <f>SUM(F29:F39)</f>
        <v>0</v>
      </c>
      <c r="G40" s="142" t="s">
        <v>26</v>
      </c>
      <c r="H40" s="141">
        <f>SUM(H36:H39)</f>
        <v>0</v>
      </c>
      <c r="I40" s="142" t="s">
        <v>26</v>
      </c>
      <c r="J40" s="141">
        <f>SUM(J36:J39)</f>
        <v>0</v>
      </c>
      <c r="K40" s="142" t="s">
        <v>26</v>
      </c>
      <c r="L40" s="143">
        <f>SUM(L36:L39)</f>
        <v>0</v>
      </c>
      <c r="M40" s="4"/>
      <c r="N40" s="144"/>
      <c r="O40" s="145"/>
      <c r="P40" s="145"/>
      <c r="Q40" s="711"/>
      <c r="R40" s="711"/>
      <c r="S40" s="712"/>
      <c r="T40" s="5"/>
      <c r="U40" s="2"/>
      <c r="V40" s="27"/>
      <c r="W40" s="27"/>
      <c r="X40" s="28"/>
      <c r="Y40" s="28"/>
      <c r="Z40" s="28"/>
      <c r="AA40" s="28"/>
      <c r="AB40" s="28"/>
      <c r="AC40" s="28"/>
      <c r="AD40" s="28"/>
      <c r="AE40" s="28"/>
      <c r="AF40" s="28"/>
      <c r="AG40" s="28"/>
      <c r="AH40" s="28"/>
      <c r="AI40" s="28"/>
      <c r="AJ40" s="28"/>
      <c r="AK40" s="28"/>
      <c r="AL40" s="28"/>
      <c r="AM40" s="28"/>
      <c r="AN40" s="28"/>
      <c r="AO40" s="28"/>
      <c r="AP40" s="28"/>
      <c r="AQ40" s="28"/>
      <c r="AR40" s="26"/>
      <c r="AS40" s="26"/>
      <c r="AT40" s="26"/>
      <c r="AU40" s="26"/>
      <c r="AV40" s="26"/>
      <c r="AW40" s="26"/>
      <c r="AX40" s="26"/>
      <c r="AY40" s="26"/>
    </row>
    <row r="41" spans="1:51" ht="18.75" customHeight="1" x14ac:dyDescent="0.2">
      <c r="A41" s="2"/>
      <c r="B41" s="4"/>
      <c r="C41" s="4"/>
      <c r="D41" s="4"/>
      <c r="E41" s="4"/>
      <c r="F41" s="4"/>
      <c r="G41" s="4"/>
      <c r="H41" s="4"/>
      <c r="I41" s="4"/>
      <c r="J41" s="4"/>
      <c r="K41" s="4"/>
      <c r="L41" s="4"/>
      <c r="M41" s="4"/>
      <c r="N41" s="4"/>
      <c r="O41" s="146"/>
      <c r="P41" s="146"/>
      <c r="Q41" s="4"/>
      <c r="R41" s="4"/>
      <c r="S41" s="4"/>
      <c r="T41" s="5"/>
      <c r="U41" s="2"/>
      <c r="V41" s="27"/>
      <c r="W41" s="27"/>
      <c r="X41" s="28"/>
      <c r="Y41" s="28"/>
      <c r="Z41" s="28"/>
      <c r="AA41" s="28"/>
      <c r="AB41" s="28"/>
      <c r="AC41" s="28"/>
      <c r="AD41" s="28"/>
      <c r="AE41" s="28"/>
      <c r="AF41" s="28"/>
      <c r="AG41" s="28"/>
      <c r="AH41" s="28"/>
      <c r="AI41" s="28"/>
      <c r="AJ41" s="28"/>
      <c r="AK41" s="28"/>
      <c r="AL41" s="28"/>
      <c r="AM41" s="28"/>
      <c r="AN41" s="28"/>
      <c r="AO41" s="28"/>
      <c r="AP41" s="28"/>
      <c r="AQ41" s="28"/>
      <c r="AR41" s="26"/>
      <c r="AS41" s="26"/>
      <c r="AT41" s="26"/>
      <c r="AU41" s="26"/>
      <c r="AV41" s="26"/>
      <c r="AW41" s="26"/>
      <c r="AX41" s="26"/>
      <c r="AY41" s="26"/>
    </row>
    <row r="42" spans="1:51" ht="20.25" customHeight="1" x14ac:dyDescent="0.25">
      <c r="A42" s="2"/>
      <c r="B42" s="4"/>
      <c r="C42" s="111" t="s">
        <v>34</v>
      </c>
      <c r="D42" s="112">
        <f>'Cte. Ing. i Desp.'!H7</f>
        <v>2026</v>
      </c>
      <c r="E42" s="113"/>
      <c r="F42" s="113"/>
      <c r="G42" s="113"/>
      <c r="H42" s="114"/>
      <c r="I42" s="113"/>
      <c r="J42" s="114"/>
      <c r="K42" s="113"/>
      <c r="L42" s="115"/>
      <c r="M42" s="4"/>
      <c r="N42" s="147" t="s">
        <v>37</v>
      </c>
      <c r="O42" s="148"/>
      <c r="P42" s="149"/>
      <c r="Q42" s="150"/>
      <c r="R42" s="150"/>
      <c r="S42" s="151"/>
      <c r="T42" s="5"/>
      <c r="U42" s="2"/>
      <c r="V42" s="27"/>
      <c r="W42" s="27"/>
      <c r="X42" s="28"/>
      <c r="Y42" s="28"/>
      <c r="Z42" s="28"/>
      <c r="AA42" s="28"/>
      <c r="AB42" s="28"/>
      <c r="AC42" s="28"/>
      <c r="AD42" s="28"/>
      <c r="AE42" s="28"/>
      <c r="AF42" s="28"/>
      <c r="AG42" s="28"/>
      <c r="AH42" s="28"/>
      <c r="AI42" s="28"/>
      <c r="AJ42" s="28"/>
      <c r="AK42" s="28"/>
      <c r="AL42" s="28"/>
      <c r="AM42" s="28"/>
      <c r="AN42" s="28"/>
      <c r="AO42" s="28"/>
      <c r="AP42" s="28"/>
      <c r="AQ42" s="28"/>
      <c r="AR42" s="26"/>
      <c r="AS42" s="26"/>
      <c r="AT42" s="26"/>
      <c r="AU42" s="26"/>
      <c r="AV42" s="26"/>
      <c r="AW42" s="26"/>
      <c r="AX42" s="26"/>
      <c r="AY42" s="26"/>
    </row>
    <row r="43" spans="1:51" ht="16.5" customHeight="1" x14ac:dyDescent="0.2">
      <c r="A43" s="2"/>
      <c r="B43" s="4"/>
      <c r="C43" s="42" t="s">
        <v>15</v>
      </c>
      <c r="D43" s="34" t="s">
        <v>16</v>
      </c>
      <c r="E43" s="43" t="s">
        <v>17</v>
      </c>
      <c r="F43" s="34" t="s">
        <v>16</v>
      </c>
      <c r="G43" s="43" t="s">
        <v>18</v>
      </c>
      <c r="H43" s="34" t="s">
        <v>16</v>
      </c>
      <c r="I43" s="43" t="s">
        <v>19</v>
      </c>
      <c r="J43" s="34" t="s">
        <v>16</v>
      </c>
      <c r="K43" s="43" t="s">
        <v>20</v>
      </c>
      <c r="L43" s="44" t="s">
        <v>16</v>
      </c>
      <c r="M43" s="4"/>
      <c r="N43" s="152" t="s">
        <v>38</v>
      </c>
      <c r="O43" s="153"/>
      <c r="P43" s="154"/>
      <c r="Q43" s="96"/>
      <c r="R43" s="96"/>
      <c r="S43" s="155"/>
      <c r="T43" s="5"/>
      <c r="U43" s="2"/>
      <c r="V43" s="27"/>
      <c r="W43" s="27"/>
      <c r="X43" s="28"/>
      <c r="Y43" s="28"/>
      <c r="Z43" s="28"/>
      <c r="AA43" s="28"/>
      <c r="AB43" s="28"/>
      <c r="AC43" s="28"/>
      <c r="AD43" s="28"/>
      <c r="AE43" s="28"/>
      <c r="AF43" s="28"/>
      <c r="AG43" s="28"/>
      <c r="AH43" s="28"/>
      <c r="AI43" s="28"/>
      <c r="AJ43" s="28"/>
      <c r="AK43" s="28"/>
      <c r="AL43" s="28"/>
      <c r="AM43" s="28"/>
      <c r="AN43" s="28"/>
      <c r="AO43" s="28"/>
      <c r="AP43" s="28"/>
      <c r="AQ43" s="28"/>
      <c r="AR43" s="26"/>
      <c r="AS43" s="26"/>
      <c r="AT43" s="26"/>
      <c r="AU43" s="26"/>
      <c r="AV43" s="26"/>
      <c r="AW43" s="26"/>
      <c r="AX43" s="26"/>
      <c r="AY43" s="26"/>
    </row>
    <row r="44" spans="1:51" x14ac:dyDescent="0.2">
      <c r="A44" s="2"/>
      <c r="B44" s="4"/>
      <c r="C44" s="119"/>
      <c r="D44" s="120"/>
      <c r="E44" s="121"/>
      <c r="F44" s="120"/>
      <c r="G44" s="122"/>
      <c r="H44" s="120"/>
      <c r="I44" s="122"/>
      <c r="J44" s="120"/>
      <c r="K44" s="122"/>
      <c r="L44" s="123"/>
      <c r="M44" s="4"/>
      <c r="N44" s="152" t="s">
        <v>39</v>
      </c>
      <c r="O44" s="153"/>
      <c r="P44" s="96"/>
      <c r="Q44" s="96"/>
      <c r="R44" s="96"/>
      <c r="S44" s="155"/>
      <c r="T44" s="5"/>
      <c r="U44" s="2"/>
      <c r="V44" s="27"/>
      <c r="W44" s="27"/>
      <c r="X44" s="28"/>
      <c r="Y44" s="28"/>
      <c r="Z44" s="28"/>
      <c r="AA44" s="28"/>
      <c r="AB44" s="28"/>
      <c r="AC44" s="28"/>
      <c r="AD44" s="28"/>
      <c r="AE44" s="28"/>
      <c r="AF44" s="28"/>
      <c r="AG44" s="28"/>
      <c r="AH44" s="28"/>
      <c r="AI44" s="28"/>
      <c r="AJ44" s="28"/>
      <c r="AK44" s="28"/>
      <c r="AL44" s="28"/>
      <c r="AM44" s="28"/>
      <c r="AN44" s="28"/>
      <c r="AO44" s="28"/>
      <c r="AP44" s="28"/>
      <c r="AQ44" s="28"/>
      <c r="AR44" s="26"/>
      <c r="AS44" s="26"/>
      <c r="AT44" s="26"/>
      <c r="AU44" s="26"/>
      <c r="AV44" s="26"/>
      <c r="AW44" s="26"/>
      <c r="AX44" s="26"/>
      <c r="AY44" s="26"/>
    </row>
    <row r="45" spans="1:51" x14ac:dyDescent="0.2">
      <c r="A45" s="2"/>
      <c r="B45" s="4"/>
      <c r="C45" s="66"/>
      <c r="D45" s="124"/>
      <c r="E45" s="125"/>
      <c r="F45" s="124"/>
      <c r="G45" s="126"/>
      <c r="H45" s="124"/>
      <c r="I45" s="126"/>
      <c r="J45" s="124"/>
      <c r="K45" s="126"/>
      <c r="L45" s="127"/>
      <c r="M45" s="4"/>
      <c r="N45" s="156"/>
      <c r="O45" s="157"/>
      <c r="P45" s="158"/>
      <c r="Q45" s="158"/>
      <c r="R45" s="158"/>
      <c r="S45" s="159"/>
      <c r="T45" s="5"/>
      <c r="U45" s="2"/>
      <c r="V45" s="27"/>
      <c r="W45" s="27"/>
      <c r="X45" s="28"/>
      <c r="Y45" s="28"/>
      <c r="Z45" s="28"/>
      <c r="AA45" s="28"/>
      <c r="AB45" s="28"/>
      <c r="AC45" s="28"/>
      <c r="AD45" s="28"/>
      <c r="AE45" s="28"/>
      <c r="AF45" s="28"/>
      <c r="AG45" s="28"/>
      <c r="AH45" s="28"/>
      <c r="AI45" s="28"/>
      <c r="AJ45" s="28"/>
      <c r="AK45" s="28"/>
      <c r="AL45" s="28"/>
      <c r="AM45" s="28"/>
      <c r="AN45" s="28"/>
      <c r="AO45" s="28"/>
      <c r="AP45" s="28"/>
      <c r="AQ45" s="28"/>
      <c r="AR45" s="26"/>
      <c r="AS45" s="26"/>
      <c r="AT45" s="26"/>
      <c r="AU45" s="26"/>
      <c r="AV45" s="26"/>
      <c r="AW45" s="26"/>
      <c r="AX45" s="26"/>
      <c r="AY45" s="26"/>
    </row>
    <row r="46" spans="1:51" x14ac:dyDescent="0.2">
      <c r="A46" s="2"/>
      <c r="B46" s="4"/>
      <c r="C46" s="66"/>
      <c r="D46" s="124"/>
      <c r="E46" s="125"/>
      <c r="F46" s="124"/>
      <c r="G46" s="126"/>
      <c r="H46" s="124"/>
      <c r="I46" s="126"/>
      <c r="J46" s="124"/>
      <c r="K46" s="126"/>
      <c r="L46" s="127"/>
      <c r="M46" s="4"/>
      <c r="N46" s="4"/>
      <c r="O46" s="4"/>
      <c r="P46" s="4"/>
      <c r="Q46" s="4"/>
      <c r="R46" s="4"/>
      <c r="S46" s="4"/>
      <c r="T46" s="5"/>
      <c r="U46" s="2"/>
      <c r="V46" s="27"/>
      <c r="W46" s="27"/>
      <c r="X46" s="28"/>
      <c r="Y46" s="28"/>
      <c r="Z46" s="28"/>
      <c r="AA46" s="28"/>
      <c r="AB46" s="28"/>
      <c r="AC46" s="28"/>
      <c r="AD46" s="28"/>
      <c r="AE46" s="28"/>
      <c r="AF46" s="28"/>
      <c r="AG46" s="28"/>
      <c r="AH46" s="28"/>
      <c r="AI46" s="28"/>
      <c r="AJ46" s="28"/>
      <c r="AK46" s="28"/>
      <c r="AL46" s="28"/>
      <c r="AM46" s="28"/>
      <c r="AN46" s="28"/>
      <c r="AO46" s="28"/>
      <c r="AP46" s="28"/>
      <c r="AQ46" s="28"/>
      <c r="AR46" s="26"/>
      <c r="AS46" s="26"/>
      <c r="AT46" s="26"/>
      <c r="AU46" s="26"/>
      <c r="AV46" s="26"/>
      <c r="AW46" s="26"/>
      <c r="AX46" s="26"/>
      <c r="AY46" s="26"/>
    </row>
    <row r="47" spans="1:51" x14ac:dyDescent="0.2">
      <c r="A47" s="2"/>
      <c r="B47" s="4"/>
      <c r="C47" s="75"/>
      <c r="D47" s="136"/>
      <c r="E47" s="137"/>
      <c r="F47" s="136"/>
      <c r="G47" s="138"/>
      <c r="H47" s="136"/>
      <c r="I47" s="138"/>
      <c r="J47" s="136"/>
      <c r="K47" s="138"/>
      <c r="L47" s="139"/>
      <c r="M47" s="4"/>
      <c r="N47" s="4"/>
      <c r="O47" s="4"/>
      <c r="P47" s="4"/>
      <c r="Q47" s="4"/>
      <c r="R47" s="4"/>
      <c r="S47" s="4"/>
      <c r="T47" s="5"/>
      <c r="U47" s="2"/>
      <c r="V47" s="27"/>
      <c r="W47" s="27"/>
      <c r="X47" s="28"/>
      <c r="Y47" s="28"/>
      <c r="Z47" s="28"/>
      <c r="AA47" s="28"/>
      <c r="AB47" s="28"/>
      <c r="AC47" s="28"/>
      <c r="AD47" s="28"/>
      <c r="AE47" s="28"/>
      <c r="AF47" s="28"/>
      <c r="AG47" s="28"/>
      <c r="AH47" s="28"/>
      <c r="AI47" s="28"/>
      <c r="AJ47" s="28"/>
      <c r="AK47" s="28"/>
      <c r="AL47" s="28"/>
      <c r="AM47" s="28"/>
      <c r="AN47" s="28"/>
      <c r="AO47" s="28"/>
      <c r="AP47" s="28"/>
      <c r="AQ47" s="28"/>
      <c r="AR47" s="26"/>
      <c r="AS47" s="26"/>
      <c r="AT47" s="26"/>
      <c r="AU47" s="26"/>
      <c r="AV47" s="26"/>
      <c r="AW47" s="26"/>
      <c r="AX47" s="26"/>
      <c r="AY47" s="26"/>
    </row>
    <row r="48" spans="1:51" x14ac:dyDescent="0.2">
      <c r="A48" s="2"/>
      <c r="B48" s="4"/>
      <c r="C48" s="140" t="s">
        <v>26</v>
      </c>
      <c r="D48" s="141">
        <f>SUM(D44:D47)</f>
        <v>0</v>
      </c>
      <c r="E48" s="142" t="s">
        <v>26</v>
      </c>
      <c r="F48" s="141">
        <f>SUM(F44:F47)</f>
        <v>0</v>
      </c>
      <c r="G48" s="142" t="s">
        <v>26</v>
      </c>
      <c r="H48" s="141">
        <f>SUM(H44:H47)</f>
        <v>0</v>
      </c>
      <c r="I48" s="142" t="s">
        <v>26</v>
      </c>
      <c r="J48" s="141">
        <f>SUM(J44:J47)</f>
        <v>0</v>
      </c>
      <c r="K48" s="142" t="s">
        <v>26</v>
      </c>
      <c r="L48" s="143">
        <f>SUM(L44:L47)</f>
        <v>0</v>
      </c>
      <c r="M48" s="4"/>
      <c r="N48" s="4"/>
      <c r="O48" s="4"/>
      <c r="P48" s="4"/>
      <c r="Q48" s="4"/>
      <c r="R48" s="4"/>
      <c r="S48" s="4"/>
      <c r="T48" s="5"/>
      <c r="U48" s="2"/>
      <c r="V48" s="27"/>
      <c r="W48" s="27"/>
      <c r="X48" s="28"/>
      <c r="Y48" s="28"/>
      <c r="Z48" s="28"/>
      <c r="AA48" s="28"/>
      <c r="AB48" s="28"/>
      <c r="AC48" s="28"/>
      <c r="AD48" s="28"/>
      <c r="AE48" s="28"/>
      <c r="AF48" s="28"/>
      <c r="AG48" s="28"/>
      <c r="AH48" s="28"/>
      <c r="AI48" s="28"/>
      <c r="AJ48" s="28"/>
      <c r="AK48" s="28"/>
      <c r="AL48" s="28"/>
      <c r="AM48" s="28"/>
      <c r="AN48" s="28"/>
      <c r="AO48" s="28"/>
      <c r="AP48" s="28"/>
      <c r="AQ48" s="28"/>
      <c r="AR48" s="26"/>
      <c r="AS48" s="26"/>
      <c r="AT48" s="26"/>
      <c r="AU48" s="26"/>
      <c r="AV48" s="26"/>
      <c r="AW48" s="26"/>
      <c r="AX48" s="26"/>
      <c r="AY48" s="26"/>
    </row>
    <row r="49" spans="1:51" x14ac:dyDescent="0.2">
      <c r="A49" s="2"/>
      <c r="B49" s="4"/>
      <c r="C49" s="4"/>
      <c r="D49" s="4"/>
      <c r="E49" s="4"/>
      <c r="F49" s="4"/>
      <c r="G49" s="4"/>
      <c r="H49" s="4"/>
      <c r="I49" s="4"/>
      <c r="J49" s="4"/>
      <c r="K49" s="4"/>
      <c r="L49" s="4"/>
      <c r="M49" s="4"/>
      <c r="N49" s="4"/>
      <c r="O49" s="4"/>
      <c r="P49" s="4"/>
      <c r="Q49" s="4"/>
      <c r="R49" s="4"/>
      <c r="S49" s="4"/>
      <c r="T49" s="5"/>
      <c r="U49" s="2"/>
      <c r="V49" s="27"/>
      <c r="W49" s="27"/>
      <c r="X49" s="28"/>
      <c r="Y49" s="28"/>
      <c r="Z49" s="28"/>
      <c r="AA49" s="28"/>
      <c r="AB49" s="28"/>
      <c r="AC49" s="28"/>
      <c r="AD49" s="28"/>
      <c r="AE49" s="28"/>
      <c r="AF49" s="28"/>
      <c r="AG49" s="28"/>
      <c r="AH49" s="28"/>
      <c r="AI49" s="28"/>
      <c r="AJ49" s="28"/>
      <c r="AK49" s="28"/>
      <c r="AL49" s="28"/>
      <c r="AM49" s="28"/>
      <c r="AN49" s="28"/>
      <c r="AO49" s="28"/>
      <c r="AP49" s="28"/>
      <c r="AQ49" s="28"/>
      <c r="AR49" s="26"/>
      <c r="AS49" s="26"/>
      <c r="AT49" s="26"/>
      <c r="AU49" s="26"/>
      <c r="AV49" s="26"/>
      <c r="AW49" s="26"/>
      <c r="AX49" s="26"/>
      <c r="AY49" s="26"/>
    </row>
    <row r="50" spans="1:51" s="165" customFormat="1" ht="19.5" customHeight="1" x14ac:dyDescent="0.2">
      <c r="A50" s="160"/>
      <c r="B50" s="161"/>
      <c r="C50" s="656" t="s">
        <v>40</v>
      </c>
      <c r="D50" s="161"/>
      <c r="E50" s="161"/>
      <c r="F50" s="161"/>
      <c r="G50" s="161"/>
      <c r="H50" s="161"/>
      <c r="I50" s="161"/>
      <c r="J50" s="161"/>
      <c r="K50" s="161"/>
      <c r="L50" s="161"/>
      <c r="M50" s="161"/>
      <c r="N50" s="161"/>
      <c r="O50" s="161"/>
      <c r="P50" s="161"/>
      <c r="Q50" s="161"/>
      <c r="R50" s="161"/>
      <c r="S50" s="161"/>
      <c r="T50" s="162"/>
      <c r="U50" s="160"/>
      <c r="V50" s="163"/>
      <c r="W50" s="163"/>
      <c r="X50" s="164"/>
      <c r="Y50" s="164"/>
      <c r="Z50" s="164"/>
      <c r="AA50" s="164"/>
      <c r="AB50" s="164"/>
      <c r="AC50" s="164"/>
      <c r="AD50" s="164"/>
      <c r="AE50" s="164"/>
      <c r="AF50" s="164"/>
      <c r="AG50" s="164"/>
      <c r="AH50" s="164"/>
      <c r="AI50" s="164"/>
      <c r="AJ50" s="164"/>
      <c r="AK50" s="164"/>
      <c r="AL50" s="164"/>
      <c r="AM50" s="164"/>
      <c r="AN50" s="164"/>
      <c r="AO50" s="164"/>
      <c r="AP50" s="164"/>
      <c r="AQ50" s="164"/>
    </row>
    <row r="51" spans="1:51" s="165" customFormat="1" ht="19.5" customHeight="1" x14ac:dyDescent="0.2">
      <c r="A51" s="160"/>
      <c r="B51" s="161"/>
      <c r="C51" s="166" t="s">
        <v>41</v>
      </c>
      <c r="D51" s="161"/>
      <c r="E51" s="161"/>
      <c r="F51" s="161"/>
      <c r="G51" s="161"/>
      <c r="H51" s="161"/>
      <c r="I51" s="161"/>
      <c r="J51" s="161"/>
      <c r="K51" s="161"/>
      <c r="L51" s="161"/>
      <c r="M51" s="161"/>
      <c r="N51" s="161"/>
      <c r="O51" s="161"/>
      <c r="P51" s="161"/>
      <c r="Q51" s="161"/>
      <c r="R51" s="161"/>
      <c r="S51" s="161"/>
      <c r="T51" s="162"/>
      <c r="U51" s="160"/>
      <c r="V51" s="163"/>
      <c r="W51" s="163"/>
      <c r="X51" s="164"/>
      <c r="Y51" s="164"/>
      <c r="Z51" s="164"/>
      <c r="AA51" s="164"/>
      <c r="AB51" s="164"/>
      <c r="AC51" s="164"/>
      <c r="AD51" s="164"/>
      <c r="AE51" s="164"/>
      <c r="AF51" s="164"/>
      <c r="AG51" s="164"/>
      <c r="AH51" s="164"/>
      <c r="AI51" s="164"/>
      <c r="AJ51" s="164"/>
      <c r="AK51" s="164"/>
      <c r="AL51" s="164"/>
      <c r="AM51" s="164"/>
      <c r="AN51" s="164"/>
      <c r="AO51" s="164"/>
      <c r="AP51" s="164"/>
      <c r="AQ51" s="164"/>
    </row>
    <row r="52" spans="1:51" s="165" customFormat="1" ht="19.5" customHeight="1" x14ac:dyDescent="0.2">
      <c r="A52" s="160"/>
      <c r="B52" s="161"/>
      <c r="C52" s="166" t="s">
        <v>42</v>
      </c>
      <c r="D52" s="161"/>
      <c r="E52" s="161"/>
      <c r="F52" s="161"/>
      <c r="G52" s="161"/>
      <c r="H52" s="161"/>
      <c r="I52" s="161"/>
      <c r="J52" s="161"/>
      <c r="K52" s="161"/>
      <c r="L52" s="161"/>
      <c r="M52" s="161"/>
      <c r="N52" s="161"/>
      <c r="O52" s="161"/>
      <c r="P52" s="161"/>
      <c r="Q52" s="161"/>
      <c r="R52" s="161"/>
      <c r="S52" s="161"/>
      <c r="T52" s="162"/>
      <c r="U52" s="160"/>
      <c r="V52" s="163"/>
      <c r="W52" s="163"/>
      <c r="X52" s="164"/>
      <c r="Y52" s="164"/>
      <c r="Z52" s="164"/>
      <c r="AA52" s="164"/>
      <c r="AB52" s="164"/>
      <c r="AC52" s="164"/>
      <c r="AD52" s="164"/>
      <c r="AE52" s="164"/>
      <c r="AF52" s="164"/>
      <c r="AG52" s="164"/>
      <c r="AH52" s="164"/>
      <c r="AI52" s="164"/>
      <c r="AJ52" s="164"/>
      <c r="AK52" s="164"/>
      <c r="AL52" s="164"/>
      <c r="AM52" s="164"/>
      <c r="AN52" s="164"/>
      <c r="AO52" s="164"/>
      <c r="AP52" s="164"/>
      <c r="AQ52" s="164"/>
    </row>
    <row r="53" spans="1:51" ht="14.25" x14ac:dyDescent="0.2">
      <c r="A53" s="2"/>
      <c r="B53" s="4"/>
      <c r="C53" s="167"/>
      <c r="D53" s="4"/>
      <c r="E53" s="4"/>
      <c r="F53" s="4"/>
      <c r="G53" s="4"/>
      <c r="H53" s="4"/>
      <c r="I53" s="4"/>
      <c r="J53" s="4"/>
      <c r="K53" s="4"/>
      <c r="L53" s="4"/>
      <c r="M53" s="4"/>
      <c r="N53" s="4"/>
      <c r="O53" s="4"/>
      <c r="P53" s="4"/>
      <c r="Q53" s="4"/>
      <c r="R53" s="4"/>
      <c r="S53" s="4"/>
      <c r="T53" s="5"/>
      <c r="U53" s="2"/>
      <c r="V53" s="27"/>
      <c r="W53" s="27"/>
      <c r="X53" s="28"/>
      <c r="Y53" s="28"/>
      <c r="Z53" s="28"/>
      <c r="AA53" s="28"/>
      <c r="AB53" s="28"/>
      <c r="AC53" s="28"/>
      <c r="AD53" s="28"/>
      <c r="AE53" s="28"/>
      <c r="AF53" s="28"/>
      <c r="AG53" s="28"/>
      <c r="AH53" s="28"/>
      <c r="AI53" s="28"/>
      <c r="AJ53" s="28"/>
      <c r="AK53" s="28"/>
      <c r="AL53" s="28"/>
      <c r="AM53" s="28"/>
      <c r="AN53" s="28"/>
      <c r="AO53" s="28"/>
      <c r="AP53" s="28"/>
      <c r="AQ53" s="28"/>
      <c r="AR53" s="26"/>
      <c r="AS53" s="26"/>
      <c r="AT53" s="26"/>
      <c r="AU53" s="26"/>
      <c r="AV53" s="26"/>
      <c r="AW53" s="26"/>
      <c r="AX53" s="26"/>
      <c r="AY53" s="26"/>
    </row>
    <row r="54" spans="1:51" x14ac:dyDescent="0.2">
      <c r="A54" s="2"/>
      <c r="B54" s="4"/>
      <c r="C54" s="4"/>
      <c r="D54" s="4"/>
      <c r="E54" s="4"/>
      <c r="F54" s="4"/>
      <c r="G54" s="4"/>
      <c r="H54" s="4"/>
      <c r="I54" s="4"/>
      <c r="J54" s="4"/>
      <c r="K54" s="4"/>
      <c r="L54" s="4"/>
      <c r="M54" s="4"/>
      <c r="N54" s="4"/>
      <c r="O54" s="4"/>
      <c r="P54" s="4"/>
      <c r="Q54" s="4"/>
      <c r="R54" s="4"/>
      <c r="S54" s="4"/>
      <c r="T54" s="5"/>
      <c r="U54" s="2"/>
      <c r="V54" s="27"/>
      <c r="W54" s="27"/>
      <c r="X54" s="28"/>
      <c r="Y54" s="28"/>
      <c r="Z54" s="28"/>
      <c r="AA54" s="28"/>
      <c r="AB54" s="28"/>
      <c r="AC54" s="28"/>
      <c r="AD54" s="28"/>
      <c r="AE54" s="28"/>
      <c r="AF54" s="28"/>
      <c r="AG54" s="28"/>
      <c r="AH54" s="28"/>
      <c r="AI54" s="28"/>
      <c r="AJ54" s="28"/>
      <c r="AK54" s="28"/>
      <c r="AL54" s="28"/>
      <c r="AM54" s="28"/>
      <c r="AN54" s="28"/>
      <c r="AO54" s="28"/>
      <c r="AP54" s="28"/>
      <c r="AQ54" s="28"/>
      <c r="AR54" s="26"/>
      <c r="AS54" s="26"/>
      <c r="AT54" s="26"/>
      <c r="AU54" s="26"/>
      <c r="AV54" s="26"/>
      <c r="AW54" s="26"/>
      <c r="AX54" s="26"/>
      <c r="AY54" s="26"/>
    </row>
    <row r="55" spans="1:51" x14ac:dyDescent="0.2">
      <c r="A55" s="2"/>
      <c r="B55" s="22"/>
      <c r="C55" s="22"/>
      <c r="D55" s="22"/>
      <c r="E55" s="22"/>
      <c r="F55" s="22"/>
      <c r="G55" s="22"/>
      <c r="H55" s="22"/>
      <c r="I55" s="22"/>
      <c r="J55" s="22"/>
      <c r="K55" s="22"/>
      <c r="L55" s="22"/>
      <c r="M55" s="22"/>
      <c r="N55" s="22"/>
      <c r="O55" s="22"/>
      <c r="P55" s="22"/>
      <c r="Q55" s="22"/>
      <c r="R55" s="22"/>
      <c r="S55" s="22"/>
      <c r="T55" s="23"/>
      <c r="U55" s="2"/>
      <c r="V55" s="27"/>
      <c r="W55" s="27"/>
      <c r="X55" s="28"/>
      <c r="Y55" s="28"/>
      <c r="Z55" s="28"/>
      <c r="AA55" s="28"/>
      <c r="AB55" s="28"/>
      <c r="AC55" s="28"/>
      <c r="AD55" s="28"/>
      <c r="AE55" s="28"/>
      <c r="AF55" s="28"/>
      <c r="AG55" s="28"/>
      <c r="AH55" s="28"/>
      <c r="AI55" s="28"/>
      <c r="AJ55" s="28"/>
      <c r="AK55" s="28"/>
      <c r="AL55" s="28"/>
      <c r="AM55" s="28"/>
      <c r="AN55" s="28"/>
      <c r="AO55" s="28"/>
      <c r="AP55" s="28"/>
      <c r="AQ55" s="28"/>
      <c r="AR55" s="26"/>
      <c r="AS55" s="26"/>
      <c r="AT55" s="26"/>
      <c r="AU55" s="26"/>
      <c r="AV55" s="26"/>
      <c r="AW55" s="26"/>
      <c r="AX55" s="26"/>
      <c r="AY55" s="26"/>
    </row>
    <row r="56" spans="1:51" ht="17.25" customHeight="1" thickTop="1" x14ac:dyDescent="0.2">
      <c r="A56" s="2"/>
      <c r="B56" s="2"/>
      <c r="C56" s="2"/>
      <c r="D56" s="2"/>
      <c r="E56" s="2"/>
      <c r="F56" s="2"/>
      <c r="G56" s="2"/>
      <c r="H56" s="2"/>
      <c r="I56" s="2"/>
      <c r="J56" s="2"/>
      <c r="K56" s="2"/>
      <c r="L56" s="2"/>
      <c r="M56" s="2"/>
      <c r="N56" s="2"/>
      <c r="O56" s="2"/>
      <c r="P56" s="2"/>
      <c r="Q56" s="2"/>
      <c r="R56" s="2"/>
      <c r="S56" s="2"/>
      <c r="T56" s="2"/>
      <c r="U56" s="2"/>
      <c r="V56" s="27"/>
      <c r="W56" s="27"/>
      <c r="X56" s="28"/>
      <c r="Y56" s="28"/>
      <c r="Z56" s="28"/>
      <c r="AA56" s="28"/>
      <c r="AB56" s="28"/>
      <c r="AC56" s="28"/>
      <c r="AD56" s="28"/>
      <c r="AE56" s="28"/>
      <c r="AF56" s="28"/>
      <c r="AG56" s="28"/>
      <c r="AH56" s="28"/>
      <c r="AI56" s="28"/>
      <c r="AJ56" s="28"/>
      <c r="AK56" s="28"/>
      <c r="AL56" s="28"/>
      <c r="AM56" s="28"/>
      <c r="AN56" s="28"/>
      <c r="AO56" s="28"/>
      <c r="AP56" s="28"/>
      <c r="AQ56" s="28"/>
      <c r="AR56" s="26"/>
      <c r="AS56" s="26"/>
      <c r="AT56" s="26"/>
      <c r="AU56" s="26"/>
      <c r="AV56" s="26"/>
      <c r="AW56" s="26"/>
      <c r="AX56" s="26"/>
      <c r="AY56" s="26"/>
    </row>
    <row r="57" spans="1:51" hidden="1" x14ac:dyDescent="0.2">
      <c r="B57" s="168"/>
      <c r="C57" s="168"/>
      <c r="D57" s="168"/>
      <c r="E57" s="168"/>
      <c r="F57" s="168"/>
      <c r="G57" s="168"/>
      <c r="H57" s="168"/>
      <c r="I57" s="168"/>
      <c r="J57" s="168"/>
      <c r="K57" s="168"/>
      <c r="L57" s="168"/>
      <c r="M57" s="168"/>
      <c r="N57" s="168"/>
      <c r="O57" s="168"/>
      <c r="P57" s="168"/>
      <c r="Q57" s="168"/>
      <c r="R57" s="168"/>
      <c r="S57" s="168"/>
      <c r="T57" s="168"/>
      <c r="U57" s="168"/>
      <c r="V57" s="27"/>
      <c r="W57" s="27"/>
      <c r="X57" s="28"/>
      <c r="Y57" s="28"/>
      <c r="Z57" s="28"/>
      <c r="AA57" s="28"/>
      <c r="AB57" s="28"/>
      <c r="AC57" s="28"/>
      <c r="AD57" s="28"/>
      <c r="AE57" s="28"/>
      <c r="AF57" s="28"/>
      <c r="AG57" s="28"/>
      <c r="AH57" s="28"/>
      <c r="AI57" s="28"/>
      <c r="AJ57" s="28"/>
      <c r="AK57" s="28"/>
      <c r="AL57" s="28"/>
      <c r="AM57" s="28"/>
      <c r="AN57" s="28"/>
      <c r="AO57" s="28"/>
      <c r="AP57" s="28"/>
      <c r="AQ57" s="28"/>
      <c r="AR57" s="26"/>
      <c r="AS57" s="26"/>
      <c r="AT57" s="26"/>
      <c r="AU57" s="26"/>
      <c r="AV57" s="26"/>
      <c r="AW57" s="26"/>
      <c r="AX57" s="26"/>
      <c r="AY57" s="26"/>
    </row>
    <row r="58" spans="1:51" hidden="1" x14ac:dyDescent="0.2">
      <c r="B58" s="168"/>
      <c r="C58" s="168"/>
      <c r="D58" s="168"/>
      <c r="E58" s="168"/>
      <c r="F58" s="168"/>
      <c r="G58" s="168"/>
      <c r="H58" s="168"/>
      <c r="I58" s="168"/>
      <c r="J58" s="168"/>
      <c r="K58" s="168"/>
      <c r="L58" s="168"/>
      <c r="M58" s="168"/>
      <c r="N58" s="168"/>
      <c r="O58" s="168"/>
      <c r="P58" s="168"/>
      <c r="Q58" s="168"/>
      <c r="R58" s="168"/>
      <c r="S58" s="168"/>
      <c r="T58" s="168"/>
      <c r="U58" s="168"/>
      <c r="V58" s="27"/>
      <c r="W58" s="27"/>
      <c r="X58" s="28"/>
      <c r="Y58" s="28"/>
      <c r="Z58" s="28"/>
      <c r="AA58" s="28"/>
      <c r="AB58" s="28"/>
      <c r="AC58" s="28"/>
      <c r="AD58" s="28"/>
      <c r="AE58" s="28"/>
      <c r="AF58" s="28"/>
      <c r="AG58" s="28"/>
      <c r="AH58" s="28"/>
      <c r="AI58" s="28"/>
      <c r="AJ58" s="28"/>
      <c r="AK58" s="28"/>
      <c r="AL58" s="28"/>
      <c r="AM58" s="28"/>
      <c r="AN58" s="28"/>
      <c r="AO58" s="28"/>
      <c r="AP58" s="28"/>
      <c r="AQ58" s="28"/>
      <c r="AR58" s="26"/>
      <c r="AS58" s="26"/>
      <c r="AT58" s="26"/>
      <c r="AU58" s="26"/>
      <c r="AV58" s="26"/>
      <c r="AW58" s="26"/>
      <c r="AX58" s="26"/>
      <c r="AY58" s="26"/>
    </row>
    <row r="59" spans="1:51" hidden="1" x14ac:dyDescent="0.2">
      <c r="B59" s="168"/>
      <c r="C59" s="168"/>
      <c r="D59" s="168"/>
      <c r="E59" s="168"/>
      <c r="F59" s="168"/>
      <c r="G59" s="168"/>
      <c r="H59" s="168"/>
      <c r="I59" s="168"/>
      <c r="J59" s="168"/>
      <c r="K59" s="168"/>
      <c r="L59" s="168"/>
      <c r="M59" s="168"/>
      <c r="N59" s="168"/>
      <c r="O59" s="168"/>
      <c r="P59" s="168"/>
      <c r="Q59" s="168"/>
      <c r="R59" s="168"/>
      <c r="S59" s="168"/>
      <c r="T59" s="168"/>
      <c r="U59" s="168"/>
      <c r="V59" s="27"/>
      <c r="W59" s="27"/>
      <c r="X59" s="28"/>
      <c r="Y59" s="28"/>
      <c r="Z59" s="28"/>
      <c r="AA59" s="28"/>
      <c r="AB59" s="28"/>
      <c r="AC59" s="28"/>
      <c r="AD59" s="28"/>
      <c r="AE59" s="28"/>
      <c r="AF59" s="28"/>
      <c r="AG59" s="28"/>
      <c r="AH59" s="28"/>
      <c r="AI59" s="28"/>
      <c r="AJ59" s="28"/>
      <c r="AK59" s="28"/>
      <c r="AL59" s="28"/>
      <c r="AM59" s="28"/>
      <c r="AN59" s="28"/>
      <c r="AO59" s="28"/>
      <c r="AP59" s="28"/>
      <c r="AQ59" s="28"/>
      <c r="AR59" s="28"/>
      <c r="AS59" s="26"/>
      <c r="AT59" s="26"/>
      <c r="AU59" s="26"/>
      <c r="AV59" s="26"/>
      <c r="AW59" s="26"/>
      <c r="AX59" s="26"/>
      <c r="AY59" s="26"/>
    </row>
    <row r="60" spans="1:51" hidden="1" x14ac:dyDescent="0.2">
      <c r="B60" s="168"/>
      <c r="C60" s="168"/>
      <c r="D60" s="168"/>
      <c r="E60" s="168"/>
      <c r="F60" s="168"/>
      <c r="G60" s="168"/>
      <c r="H60" s="168"/>
      <c r="I60" s="168"/>
      <c r="J60" s="168"/>
      <c r="K60" s="168"/>
      <c r="L60" s="168"/>
      <c r="M60" s="168"/>
      <c r="N60" s="168"/>
      <c r="O60" s="168"/>
      <c r="P60" s="168"/>
      <c r="Q60" s="168"/>
      <c r="R60" s="168"/>
      <c r="S60" s="168"/>
      <c r="T60" s="168"/>
      <c r="U60" s="168"/>
      <c r="V60" s="27"/>
      <c r="W60" s="27"/>
      <c r="X60" s="28"/>
      <c r="Y60" s="28"/>
      <c r="Z60" s="28"/>
      <c r="AA60" s="28"/>
      <c r="AB60" s="28"/>
      <c r="AC60" s="28"/>
      <c r="AD60" s="28"/>
      <c r="AE60" s="28"/>
      <c r="AF60" s="28"/>
      <c r="AG60" s="28"/>
      <c r="AH60" s="28"/>
      <c r="AI60" s="28"/>
      <c r="AJ60" s="28"/>
      <c r="AK60" s="28"/>
      <c r="AL60" s="28"/>
      <c r="AM60" s="28"/>
      <c r="AN60" s="28"/>
      <c r="AO60" s="28"/>
      <c r="AP60" s="28"/>
      <c r="AQ60" s="28"/>
      <c r="AR60" s="28"/>
      <c r="AS60" s="26"/>
      <c r="AT60" s="26"/>
      <c r="AU60" s="26"/>
      <c r="AV60" s="26"/>
      <c r="AW60" s="26"/>
      <c r="AX60" s="26"/>
      <c r="AY60" s="26"/>
    </row>
    <row r="61" spans="1:51" hidden="1" x14ac:dyDescent="0.2">
      <c r="B61" s="168"/>
      <c r="C61" s="168"/>
      <c r="D61" s="168"/>
      <c r="E61" s="168"/>
      <c r="F61" s="168"/>
      <c r="G61" s="168"/>
      <c r="H61" s="168"/>
      <c r="I61" s="168"/>
      <c r="J61" s="168"/>
      <c r="K61" s="168"/>
      <c r="L61" s="168"/>
      <c r="M61" s="168"/>
      <c r="N61" s="168"/>
      <c r="O61" s="168"/>
      <c r="P61" s="168"/>
      <c r="Q61" s="168"/>
      <c r="R61" s="168"/>
      <c r="S61" s="168"/>
      <c r="T61" s="168"/>
      <c r="U61" s="168"/>
      <c r="V61" s="27"/>
      <c r="W61" s="27"/>
      <c r="X61" s="28"/>
      <c r="Y61" s="28"/>
      <c r="Z61" s="28"/>
      <c r="AA61" s="28"/>
      <c r="AB61" s="28"/>
      <c r="AC61" s="28"/>
      <c r="AD61" s="28"/>
      <c r="AE61" s="28"/>
      <c r="AF61" s="28"/>
      <c r="AG61" s="28"/>
      <c r="AH61" s="28"/>
      <c r="AI61" s="28"/>
      <c r="AJ61" s="28"/>
      <c r="AK61" s="28"/>
      <c r="AL61" s="28"/>
      <c r="AM61" s="28"/>
      <c r="AN61" s="28"/>
      <c r="AO61" s="28"/>
      <c r="AP61" s="28"/>
      <c r="AQ61" s="28"/>
      <c r="AR61" s="28"/>
      <c r="AS61" s="26"/>
      <c r="AT61" s="26"/>
      <c r="AU61" s="26"/>
      <c r="AV61" s="26"/>
      <c r="AW61" s="26"/>
      <c r="AX61" s="26"/>
      <c r="AY61" s="26"/>
    </row>
    <row r="62" spans="1:51" hidden="1" x14ac:dyDescent="0.2">
      <c r="B62" s="168"/>
      <c r="C62" s="168"/>
      <c r="D62" s="168"/>
      <c r="E62" s="168"/>
      <c r="F62" s="168"/>
      <c r="G62" s="168"/>
      <c r="H62" s="168"/>
      <c r="I62" s="168"/>
      <c r="J62" s="168"/>
      <c r="K62" s="168"/>
      <c r="L62" s="168"/>
      <c r="M62" s="168"/>
      <c r="N62" s="168"/>
      <c r="O62" s="168"/>
      <c r="P62" s="168"/>
      <c r="Q62" s="168"/>
      <c r="R62" s="168"/>
      <c r="S62" s="168"/>
      <c r="T62" s="168"/>
      <c r="U62" s="168"/>
      <c r="V62" s="27"/>
      <c r="W62" s="27"/>
      <c r="X62" s="28"/>
      <c r="Y62" s="28"/>
      <c r="Z62" s="28"/>
      <c r="AA62" s="28"/>
      <c r="AB62" s="28"/>
      <c r="AC62" s="28"/>
      <c r="AD62" s="28"/>
      <c r="AE62" s="28"/>
      <c r="AF62" s="28"/>
      <c r="AG62" s="28"/>
      <c r="AH62" s="28"/>
      <c r="AI62" s="28"/>
      <c r="AJ62" s="28"/>
      <c r="AK62" s="28"/>
      <c r="AL62" s="28"/>
      <c r="AM62" s="28"/>
      <c r="AN62" s="28"/>
      <c r="AO62" s="28"/>
      <c r="AP62" s="28"/>
      <c r="AQ62" s="28"/>
      <c r="AR62" s="28"/>
      <c r="AS62" s="26"/>
      <c r="AT62" s="26"/>
      <c r="AU62" s="26"/>
      <c r="AV62" s="26"/>
      <c r="AW62" s="26"/>
      <c r="AX62" s="26"/>
      <c r="AY62" s="26"/>
    </row>
    <row r="63" spans="1:51" hidden="1" x14ac:dyDescent="0.2">
      <c r="B63" s="168"/>
      <c r="C63" s="168"/>
      <c r="D63" s="168"/>
      <c r="E63" s="168"/>
      <c r="F63" s="168"/>
      <c r="G63" s="168"/>
      <c r="H63" s="168"/>
      <c r="I63" s="168"/>
      <c r="J63" s="168"/>
      <c r="K63" s="168"/>
      <c r="L63" s="168"/>
      <c r="M63" s="168"/>
      <c r="N63" s="168"/>
      <c r="O63" s="168"/>
      <c r="P63" s="168"/>
      <c r="Q63" s="168"/>
      <c r="R63" s="168"/>
      <c r="S63" s="168"/>
      <c r="T63" s="168"/>
      <c r="U63" s="168"/>
      <c r="V63" s="27"/>
      <c r="W63" s="27"/>
      <c r="X63" s="28"/>
      <c r="Y63" s="28"/>
      <c r="Z63" s="28"/>
      <c r="AA63" s="28"/>
      <c r="AB63" s="28"/>
      <c r="AC63" s="28"/>
      <c r="AD63" s="28"/>
      <c r="AE63" s="28"/>
      <c r="AF63" s="28"/>
      <c r="AG63" s="28"/>
      <c r="AH63" s="28"/>
      <c r="AI63" s="28"/>
      <c r="AJ63" s="28"/>
      <c r="AK63" s="28"/>
      <c r="AL63" s="28"/>
      <c r="AM63" s="28"/>
      <c r="AN63" s="28"/>
      <c r="AO63" s="28"/>
      <c r="AP63" s="28"/>
      <c r="AQ63" s="28"/>
      <c r="AR63" s="28"/>
      <c r="AS63" s="26"/>
      <c r="AT63" s="26"/>
      <c r="AU63" s="26"/>
      <c r="AV63" s="26"/>
      <c r="AW63" s="26"/>
      <c r="AX63" s="26"/>
      <c r="AY63" s="26"/>
    </row>
    <row r="64" spans="1:51" hidden="1" x14ac:dyDescent="0.2">
      <c r="B64" s="168"/>
      <c r="C64" s="168"/>
      <c r="D64" s="168"/>
      <c r="E64" s="168"/>
      <c r="F64" s="168"/>
      <c r="G64" s="168"/>
      <c r="H64" s="168"/>
      <c r="I64" s="168"/>
      <c r="J64" s="168"/>
      <c r="K64" s="168"/>
      <c r="L64" s="168"/>
      <c r="M64" s="168"/>
      <c r="N64" s="168"/>
      <c r="O64" s="168"/>
      <c r="P64" s="168"/>
      <c r="Q64" s="168"/>
      <c r="R64" s="168"/>
      <c r="S64" s="168"/>
      <c r="T64" s="168"/>
      <c r="U64" s="168"/>
      <c r="V64" s="168"/>
      <c r="W64" s="168"/>
      <c r="X64" s="169"/>
      <c r="Y64" s="169"/>
      <c r="Z64" s="169"/>
      <c r="AA64" s="169"/>
      <c r="AB64" s="169"/>
      <c r="AC64" s="169"/>
      <c r="AD64" s="169"/>
      <c r="AE64" s="169"/>
      <c r="AF64" s="169"/>
      <c r="AG64" s="169"/>
      <c r="AH64" s="169"/>
      <c r="AI64" s="169"/>
      <c r="AJ64" s="169"/>
      <c r="AK64" s="169"/>
      <c r="AL64" s="169"/>
      <c r="AM64" s="169"/>
      <c r="AN64" s="169"/>
      <c r="AO64" s="169"/>
      <c r="AP64" s="169"/>
      <c r="AQ64" s="169"/>
      <c r="AR64" s="169"/>
    </row>
    <row r="65" spans="2:44" hidden="1" x14ac:dyDescent="0.2">
      <c r="B65" s="168"/>
      <c r="C65" s="168"/>
      <c r="D65" s="168"/>
      <c r="E65" s="168"/>
      <c r="F65" s="168"/>
      <c r="G65" s="168"/>
      <c r="H65" s="168"/>
      <c r="I65" s="168"/>
      <c r="J65" s="168"/>
      <c r="K65" s="168"/>
      <c r="L65" s="168"/>
      <c r="M65" s="168"/>
      <c r="N65" s="168"/>
      <c r="O65" s="168"/>
      <c r="P65" s="168"/>
      <c r="Q65" s="168"/>
      <c r="R65" s="168"/>
      <c r="S65" s="168"/>
      <c r="T65" s="168"/>
      <c r="U65" s="168"/>
      <c r="V65" s="168"/>
      <c r="W65" s="168"/>
      <c r="X65" s="169"/>
      <c r="Y65" s="169"/>
      <c r="Z65" s="169"/>
      <c r="AA65" s="169"/>
      <c r="AB65" s="169"/>
      <c r="AC65" s="169"/>
      <c r="AD65" s="169"/>
      <c r="AE65" s="169"/>
      <c r="AF65" s="169"/>
      <c r="AG65" s="169"/>
      <c r="AH65" s="169"/>
      <c r="AI65" s="169"/>
      <c r="AJ65" s="169"/>
      <c r="AK65" s="169"/>
      <c r="AL65" s="169"/>
      <c r="AM65" s="169"/>
      <c r="AN65" s="169"/>
      <c r="AO65" s="169"/>
      <c r="AP65" s="169"/>
      <c r="AQ65" s="169"/>
      <c r="AR65" s="169"/>
    </row>
    <row r="66" spans="2:44" hidden="1" x14ac:dyDescent="0.2">
      <c r="B66" s="168"/>
      <c r="C66" s="168"/>
      <c r="D66" s="168"/>
      <c r="E66" s="168"/>
      <c r="F66" s="168"/>
      <c r="G66" s="168"/>
      <c r="H66" s="168"/>
      <c r="I66" s="168"/>
      <c r="J66" s="168"/>
      <c r="K66" s="168"/>
      <c r="L66" s="168"/>
      <c r="M66" s="168"/>
      <c r="N66" s="168"/>
      <c r="O66" s="168"/>
      <c r="P66" s="168"/>
      <c r="Q66" s="168"/>
      <c r="R66" s="168"/>
      <c r="S66" s="168"/>
      <c r="T66" s="168"/>
      <c r="U66" s="168"/>
      <c r="V66" s="168"/>
      <c r="W66" s="168"/>
      <c r="X66" s="169"/>
      <c r="Y66" s="169"/>
      <c r="Z66" s="169"/>
      <c r="AA66" s="169"/>
      <c r="AB66" s="169"/>
      <c r="AC66" s="169"/>
      <c r="AD66" s="169"/>
      <c r="AE66" s="169"/>
      <c r="AF66" s="169"/>
      <c r="AG66" s="169"/>
      <c r="AH66" s="169"/>
      <c r="AI66" s="169"/>
      <c r="AJ66" s="169"/>
      <c r="AK66" s="169"/>
      <c r="AL66" s="169"/>
      <c r="AM66" s="169"/>
      <c r="AN66" s="169"/>
      <c r="AO66" s="169"/>
      <c r="AP66" s="169"/>
      <c r="AQ66" s="169"/>
      <c r="AR66" s="169"/>
    </row>
    <row r="67" spans="2:44" hidden="1" x14ac:dyDescent="0.2">
      <c r="B67" s="168"/>
      <c r="C67" s="168"/>
      <c r="D67" s="168"/>
      <c r="E67" s="168"/>
      <c r="F67" s="168"/>
      <c r="G67" s="168"/>
      <c r="H67" s="168"/>
      <c r="I67" s="168"/>
      <c r="J67" s="168"/>
      <c r="K67" s="168"/>
      <c r="L67" s="168"/>
      <c r="M67" s="168"/>
      <c r="N67" s="168"/>
      <c r="O67" s="168"/>
      <c r="P67" s="168"/>
      <c r="Q67" s="168"/>
      <c r="R67" s="168"/>
      <c r="S67" s="168"/>
      <c r="T67" s="168"/>
      <c r="U67" s="168"/>
      <c r="V67" s="168"/>
      <c r="W67" s="168"/>
      <c r="X67" s="169"/>
      <c r="Y67" s="169"/>
      <c r="Z67" s="169"/>
      <c r="AA67" s="169"/>
      <c r="AB67" s="169"/>
      <c r="AC67" s="169"/>
      <c r="AD67" s="169"/>
      <c r="AE67" s="169"/>
      <c r="AF67" s="169"/>
      <c r="AG67" s="169"/>
      <c r="AH67" s="169"/>
      <c r="AI67" s="169"/>
      <c r="AJ67" s="169"/>
      <c r="AK67" s="169"/>
      <c r="AL67" s="169"/>
      <c r="AM67" s="169"/>
      <c r="AN67" s="169"/>
      <c r="AO67" s="169"/>
      <c r="AP67" s="169"/>
      <c r="AQ67" s="169"/>
      <c r="AR67" s="169"/>
    </row>
    <row r="68" spans="2:44" hidden="1" x14ac:dyDescent="0.2">
      <c r="B68" s="168"/>
      <c r="C68" s="168"/>
      <c r="D68" s="168"/>
      <c r="E68" s="168"/>
      <c r="F68" s="168"/>
      <c r="G68" s="168"/>
      <c r="H68" s="168"/>
      <c r="I68" s="168"/>
      <c r="J68" s="168"/>
      <c r="K68" s="168"/>
      <c r="L68" s="168"/>
      <c r="M68" s="168"/>
      <c r="N68" s="168"/>
      <c r="O68" s="168"/>
      <c r="P68" s="168"/>
      <c r="Q68" s="168"/>
      <c r="R68" s="168"/>
      <c r="S68" s="168"/>
      <c r="T68" s="168"/>
      <c r="U68" s="168"/>
      <c r="V68" s="168"/>
      <c r="W68" s="168"/>
      <c r="X68" s="169"/>
      <c r="Y68" s="169"/>
      <c r="Z68" s="169"/>
      <c r="AA68" s="169"/>
      <c r="AB68" s="169"/>
      <c r="AC68" s="169"/>
      <c r="AD68" s="169"/>
      <c r="AE68" s="169"/>
      <c r="AF68" s="169"/>
      <c r="AG68" s="169"/>
      <c r="AH68" s="169"/>
      <c r="AI68" s="169"/>
      <c r="AJ68" s="169"/>
      <c r="AK68" s="169"/>
      <c r="AL68" s="169"/>
      <c r="AM68" s="169"/>
      <c r="AN68" s="169"/>
      <c r="AO68" s="169"/>
      <c r="AP68" s="169"/>
      <c r="AQ68" s="169"/>
      <c r="AR68" s="169"/>
    </row>
    <row r="69" spans="2:44" hidden="1" x14ac:dyDescent="0.2">
      <c r="B69" s="168"/>
      <c r="C69" s="168"/>
      <c r="D69" s="168"/>
      <c r="E69" s="168"/>
      <c r="F69" s="168"/>
      <c r="G69" s="168"/>
      <c r="H69" s="168"/>
      <c r="I69" s="168"/>
      <c r="J69" s="168"/>
      <c r="K69" s="168"/>
      <c r="L69" s="168"/>
      <c r="M69" s="168"/>
      <c r="N69" s="168"/>
      <c r="O69" s="168"/>
      <c r="P69" s="168"/>
      <c r="Q69" s="168"/>
      <c r="R69" s="168"/>
      <c r="S69" s="168"/>
      <c r="T69" s="168"/>
      <c r="U69" s="168"/>
      <c r="V69" s="168"/>
      <c r="W69" s="168"/>
      <c r="X69" s="169"/>
      <c r="Y69" s="169"/>
      <c r="Z69" s="169"/>
      <c r="AA69" s="169"/>
      <c r="AB69" s="169"/>
      <c r="AC69" s="169"/>
      <c r="AD69" s="169"/>
      <c r="AE69" s="169"/>
      <c r="AF69" s="169"/>
      <c r="AG69" s="169"/>
      <c r="AH69" s="169"/>
      <c r="AI69" s="169"/>
      <c r="AJ69" s="169"/>
      <c r="AK69" s="169"/>
      <c r="AL69" s="169"/>
      <c r="AM69" s="169"/>
      <c r="AN69" s="169"/>
      <c r="AO69" s="169"/>
      <c r="AP69" s="169"/>
      <c r="AQ69" s="169"/>
      <c r="AR69" s="169"/>
    </row>
    <row r="70" spans="2:44" hidden="1" x14ac:dyDescent="0.2">
      <c r="B70" s="168"/>
      <c r="C70" s="168"/>
      <c r="D70" s="168"/>
      <c r="E70" s="168"/>
      <c r="F70" s="168"/>
      <c r="G70" s="168"/>
      <c r="H70" s="168"/>
      <c r="I70" s="168"/>
      <c r="J70" s="168"/>
      <c r="K70" s="168"/>
      <c r="L70" s="168"/>
      <c r="M70" s="168"/>
      <c r="N70" s="168"/>
      <c r="O70" s="168"/>
      <c r="P70" s="168"/>
      <c r="Q70" s="168"/>
      <c r="R70" s="168"/>
      <c r="S70" s="168"/>
      <c r="T70" s="168"/>
      <c r="U70" s="168"/>
      <c r="V70" s="168"/>
      <c r="W70" s="168"/>
      <c r="X70" s="169"/>
      <c r="Y70" s="169"/>
      <c r="Z70" s="169"/>
      <c r="AA70" s="169"/>
      <c r="AB70" s="169"/>
      <c r="AC70" s="169"/>
      <c r="AD70" s="169"/>
      <c r="AE70" s="169"/>
      <c r="AF70" s="169"/>
      <c r="AG70" s="169"/>
      <c r="AH70" s="169"/>
      <c r="AI70" s="169"/>
      <c r="AJ70" s="169"/>
      <c r="AK70" s="169"/>
      <c r="AL70" s="169"/>
      <c r="AM70" s="169"/>
      <c r="AN70" s="169"/>
      <c r="AO70" s="169"/>
      <c r="AP70" s="169"/>
      <c r="AQ70" s="169"/>
      <c r="AR70" s="169"/>
    </row>
    <row r="71" spans="2:44" hidden="1" x14ac:dyDescent="0.2">
      <c r="B71" s="168"/>
      <c r="C71" s="168"/>
      <c r="D71" s="168"/>
      <c r="E71" s="168"/>
      <c r="F71" s="168"/>
      <c r="G71" s="168"/>
      <c r="H71" s="168"/>
      <c r="I71" s="168"/>
      <c r="J71" s="168"/>
      <c r="K71" s="168"/>
      <c r="L71" s="168"/>
      <c r="M71" s="168"/>
      <c r="N71" s="168"/>
      <c r="O71" s="168"/>
      <c r="P71" s="168"/>
      <c r="Q71" s="168"/>
      <c r="R71" s="168"/>
      <c r="S71" s="168"/>
      <c r="T71" s="168"/>
      <c r="U71" s="168"/>
      <c r="V71" s="168"/>
      <c r="W71" s="168"/>
      <c r="X71" s="169"/>
      <c r="Y71" s="169"/>
      <c r="Z71" s="169"/>
      <c r="AA71" s="169"/>
      <c r="AB71" s="169"/>
      <c r="AC71" s="169"/>
      <c r="AD71" s="169"/>
      <c r="AE71" s="169"/>
      <c r="AF71" s="169"/>
      <c r="AG71" s="169"/>
      <c r="AH71" s="169"/>
      <c r="AI71" s="169"/>
      <c r="AJ71" s="169"/>
      <c r="AK71" s="169"/>
      <c r="AL71" s="169"/>
      <c r="AM71" s="169"/>
      <c r="AN71" s="169"/>
      <c r="AO71" s="169"/>
      <c r="AP71" s="169"/>
      <c r="AQ71" s="169"/>
      <c r="AR71" s="169"/>
    </row>
    <row r="72" spans="2:44" hidden="1" x14ac:dyDescent="0.2">
      <c r="B72" s="168"/>
      <c r="C72" s="168"/>
      <c r="D72" s="168"/>
      <c r="E72" s="168"/>
      <c r="F72" s="168"/>
      <c r="G72" s="168"/>
      <c r="H72" s="168"/>
      <c r="I72" s="168"/>
      <c r="J72" s="168"/>
      <c r="K72" s="168"/>
      <c r="L72" s="168"/>
      <c r="M72" s="168"/>
      <c r="N72" s="168"/>
      <c r="O72" s="168"/>
      <c r="P72" s="168"/>
      <c r="Q72" s="168"/>
      <c r="R72" s="168"/>
      <c r="S72" s="168"/>
      <c r="T72" s="168"/>
      <c r="U72" s="168"/>
      <c r="V72" s="168"/>
      <c r="W72" s="168"/>
      <c r="X72" s="169"/>
      <c r="Y72" s="169"/>
      <c r="Z72" s="169"/>
      <c r="AA72" s="169"/>
      <c r="AB72" s="169"/>
      <c r="AC72" s="169"/>
      <c r="AD72" s="169"/>
      <c r="AE72" s="169"/>
      <c r="AF72" s="169"/>
      <c r="AG72" s="169"/>
      <c r="AH72" s="169"/>
      <c r="AI72" s="169"/>
      <c r="AJ72" s="169"/>
      <c r="AK72" s="169"/>
      <c r="AL72" s="169"/>
      <c r="AM72" s="169"/>
      <c r="AN72" s="169"/>
      <c r="AO72" s="169"/>
      <c r="AP72" s="169"/>
      <c r="AQ72" s="169"/>
      <c r="AR72" s="169"/>
    </row>
    <row r="73" spans="2:44" hidden="1" x14ac:dyDescent="0.2">
      <c r="C73" s="169"/>
      <c r="D73" s="170"/>
      <c r="E73" s="170"/>
      <c r="F73" s="170"/>
      <c r="G73" s="169"/>
      <c r="H73" s="170"/>
      <c r="I73" s="169"/>
      <c r="J73" s="170"/>
      <c r="K73" s="169"/>
      <c r="L73" s="170"/>
      <c r="M73" s="169"/>
      <c r="N73" s="169"/>
      <c r="O73" s="170"/>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row>
    <row r="74" spans="2:44" hidden="1" x14ac:dyDescent="0.2">
      <c r="C74" s="169"/>
      <c r="D74" s="170"/>
      <c r="E74" s="170"/>
      <c r="F74" s="170"/>
      <c r="G74" s="169"/>
      <c r="H74" s="170"/>
      <c r="I74" s="169"/>
      <c r="J74" s="170"/>
      <c r="K74" s="169"/>
      <c r="L74" s="170"/>
      <c r="M74" s="169"/>
      <c r="N74" s="169"/>
      <c r="O74" s="170"/>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row>
    <row r="75" spans="2:44" hidden="1" x14ac:dyDescent="0.2">
      <c r="C75" s="169"/>
      <c r="D75" s="170"/>
      <c r="E75" s="170"/>
      <c r="F75" s="170"/>
      <c r="G75" s="169"/>
      <c r="H75" s="170"/>
      <c r="I75" s="169"/>
      <c r="J75" s="170"/>
      <c r="K75" s="169"/>
      <c r="L75" s="170"/>
      <c r="M75" s="169"/>
      <c r="N75" s="169"/>
      <c r="O75" s="170"/>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row>
    <row r="76" spans="2:44" hidden="1" x14ac:dyDescent="0.2">
      <c r="C76" s="169"/>
      <c r="D76" s="170"/>
      <c r="E76" s="170"/>
      <c r="F76" s="170"/>
      <c r="G76" s="169"/>
      <c r="H76" s="170"/>
      <c r="I76" s="169"/>
      <c r="J76" s="170"/>
      <c r="K76" s="169"/>
      <c r="L76" s="170"/>
      <c r="M76" s="169"/>
      <c r="N76" s="169"/>
      <c r="O76" s="170"/>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row>
    <row r="77" spans="2:44" hidden="1" x14ac:dyDescent="0.2">
      <c r="C77" s="169"/>
      <c r="D77" s="170"/>
      <c r="E77" s="170"/>
      <c r="F77" s="170"/>
      <c r="G77" s="169"/>
      <c r="H77" s="170"/>
      <c r="I77" s="169"/>
      <c r="J77" s="170"/>
      <c r="K77" s="169"/>
      <c r="L77" s="170"/>
      <c r="M77" s="169"/>
      <c r="N77" s="169"/>
      <c r="O77" s="170"/>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row>
    <row r="78" spans="2:44" hidden="1" x14ac:dyDescent="0.2">
      <c r="C78" s="169"/>
      <c r="D78" s="170"/>
      <c r="E78" s="170"/>
      <c r="F78" s="170"/>
      <c r="G78" s="169"/>
      <c r="H78" s="170"/>
      <c r="I78" s="169"/>
      <c r="J78" s="170"/>
      <c r="K78" s="169"/>
      <c r="L78" s="170"/>
      <c r="M78" s="169"/>
      <c r="N78" s="169"/>
      <c r="O78" s="170"/>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row>
    <row r="79" spans="2:44" hidden="1" x14ac:dyDescent="0.2">
      <c r="C79" s="169"/>
      <c r="D79" s="170"/>
      <c r="E79" s="170"/>
      <c r="F79" s="170"/>
      <c r="G79" s="169"/>
      <c r="H79" s="170"/>
      <c r="I79" s="169"/>
      <c r="J79" s="170"/>
      <c r="K79" s="169"/>
      <c r="L79" s="170"/>
      <c r="M79" s="169"/>
      <c r="N79" s="169"/>
      <c r="O79" s="170"/>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row>
    <row r="80" spans="2:44" hidden="1" x14ac:dyDescent="0.2">
      <c r="C80" s="169"/>
      <c r="D80" s="170"/>
      <c r="E80" s="170"/>
      <c r="F80" s="170"/>
      <c r="G80" s="169"/>
      <c r="H80" s="170"/>
      <c r="I80" s="169"/>
      <c r="J80" s="170"/>
      <c r="K80" s="169"/>
      <c r="L80" s="170"/>
      <c r="M80" s="169"/>
      <c r="N80" s="169"/>
      <c r="O80" s="170"/>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row>
    <row r="81" spans="3:44" hidden="1" x14ac:dyDescent="0.2">
      <c r="C81" s="169"/>
      <c r="D81" s="170"/>
      <c r="E81" s="170"/>
      <c r="F81" s="170"/>
      <c r="G81" s="169"/>
      <c r="H81" s="170"/>
      <c r="I81" s="169"/>
      <c r="J81" s="170"/>
      <c r="K81" s="169"/>
      <c r="L81" s="170"/>
      <c r="M81" s="169"/>
      <c r="N81" s="169"/>
      <c r="O81" s="170"/>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row>
    <row r="82" spans="3:44" hidden="1" x14ac:dyDescent="0.2">
      <c r="C82" s="169"/>
      <c r="D82" s="170"/>
      <c r="E82" s="170"/>
      <c r="F82" s="170"/>
      <c r="G82" s="169"/>
      <c r="H82" s="170"/>
      <c r="I82" s="169"/>
      <c r="J82" s="170"/>
      <c r="K82" s="169"/>
      <c r="L82" s="170"/>
      <c r="M82" s="169"/>
      <c r="N82" s="169"/>
      <c r="O82" s="170"/>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row>
    <row r="83" spans="3:44" hidden="1" x14ac:dyDescent="0.2">
      <c r="C83" s="169"/>
      <c r="D83" s="170"/>
      <c r="E83" s="170"/>
      <c r="F83" s="170"/>
      <c r="G83" s="169"/>
      <c r="H83" s="170"/>
      <c r="I83" s="169"/>
      <c r="J83" s="170"/>
      <c r="K83" s="169"/>
      <c r="L83" s="170"/>
      <c r="M83" s="169"/>
      <c r="N83" s="169"/>
      <c r="O83" s="170"/>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row>
    <row r="84" spans="3:44" hidden="1" x14ac:dyDescent="0.2">
      <c r="C84" s="169"/>
      <c r="D84" s="170"/>
      <c r="E84" s="170"/>
      <c r="F84" s="170"/>
      <c r="G84" s="169"/>
      <c r="H84" s="170"/>
      <c r="I84" s="169"/>
      <c r="J84" s="170"/>
      <c r="K84" s="169"/>
      <c r="L84" s="170"/>
      <c r="M84" s="169"/>
      <c r="N84" s="169"/>
      <c r="O84" s="170"/>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row>
    <row r="85" spans="3:44" hidden="1" x14ac:dyDescent="0.2">
      <c r="C85" s="169"/>
      <c r="D85" s="170"/>
      <c r="E85" s="170"/>
      <c r="F85" s="170"/>
      <c r="G85" s="169"/>
      <c r="H85" s="170"/>
      <c r="I85" s="169"/>
      <c r="J85" s="170"/>
      <c r="K85" s="169"/>
      <c r="L85" s="170"/>
      <c r="M85" s="169"/>
      <c r="N85" s="169"/>
      <c r="O85" s="170"/>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row>
    <row r="86" spans="3:44" hidden="1" x14ac:dyDescent="0.2">
      <c r="C86" s="169"/>
      <c r="D86" s="170"/>
      <c r="E86" s="170"/>
      <c r="F86" s="170"/>
      <c r="G86" s="169"/>
      <c r="H86" s="170"/>
      <c r="I86" s="169"/>
      <c r="J86" s="170"/>
      <c r="K86" s="169"/>
      <c r="L86" s="170"/>
      <c r="M86" s="169"/>
      <c r="N86" s="169"/>
      <c r="O86" s="170"/>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row>
    <row r="87" spans="3:44" hidden="1" x14ac:dyDescent="0.2">
      <c r="C87" s="169"/>
      <c r="D87" s="170"/>
      <c r="E87" s="170"/>
      <c r="F87" s="170"/>
      <c r="G87" s="169"/>
      <c r="H87" s="170"/>
      <c r="I87" s="169"/>
      <c r="J87" s="170"/>
      <c r="K87" s="169"/>
      <c r="L87" s="170"/>
      <c r="M87" s="169"/>
      <c r="N87" s="169"/>
      <c r="O87" s="170"/>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69"/>
      <c r="AQ87" s="169"/>
      <c r="AR87" s="169"/>
    </row>
    <row r="88" spans="3:44" hidden="1" x14ac:dyDescent="0.2">
      <c r="C88" s="169"/>
      <c r="D88" s="170"/>
      <c r="E88" s="170"/>
      <c r="F88" s="170"/>
      <c r="G88" s="169"/>
      <c r="H88" s="170"/>
      <c r="I88" s="169"/>
      <c r="J88" s="170"/>
      <c r="K88" s="169"/>
      <c r="L88" s="170"/>
      <c r="M88" s="169"/>
      <c r="N88" s="169"/>
      <c r="O88" s="170"/>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69"/>
      <c r="AN88" s="169"/>
      <c r="AO88" s="169"/>
      <c r="AP88" s="169"/>
      <c r="AQ88" s="169"/>
      <c r="AR88" s="169"/>
    </row>
    <row r="89" spans="3:44" hidden="1" x14ac:dyDescent="0.2">
      <c r="C89" s="169"/>
      <c r="D89" s="170"/>
      <c r="E89" s="170"/>
      <c r="F89" s="170"/>
      <c r="G89" s="169"/>
      <c r="H89" s="170"/>
      <c r="I89" s="169"/>
      <c r="J89" s="170"/>
      <c r="K89" s="169"/>
      <c r="L89" s="170"/>
      <c r="M89" s="169"/>
      <c r="N89" s="169"/>
      <c r="O89" s="170"/>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69"/>
      <c r="AM89" s="169"/>
      <c r="AN89" s="169"/>
      <c r="AO89" s="169"/>
      <c r="AP89" s="169"/>
      <c r="AQ89" s="169"/>
      <c r="AR89" s="169"/>
    </row>
    <row r="90" spans="3:44" hidden="1" x14ac:dyDescent="0.2">
      <c r="C90" s="169"/>
      <c r="D90" s="170"/>
      <c r="E90" s="170"/>
      <c r="F90" s="170"/>
      <c r="G90" s="169"/>
      <c r="H90" s="170"/>
      <c r="I90" s="169"/>
      <c r="J90" s="170"/>
      <c r="K90" s="169"/>
      <c r="L90" s="170"/>
      <c r="M90" s="169"/>
      <c r="N90" s="169"/>
      <c r="O90" s="170"/>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69"/>
      <c r="AQ90" s="169"/>
      <c r="AR90" s="169"/>
    </row>
    <row r="91" spans="3:44" hidden="1" x14ac:dyDescent="0.2">
      <c r="C91" s="169"/>
      <c r="D91" s="170"/>
      <c r="E91" s="170"/>
      <c r="F91" s="170"/>
      <c r="G91" s="169"/>
      <c r="H91" s="170"/>
      <c r="I91" s="169"/>
      <c r="J91" s="170"/>
      <c r="K91" s="169"/>
      <c r="L91" s="170"/>
      <c r="M91" s="169"/>
      <c r="N91" s="169"/>
      <c r="O91" s="170"/>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row>
    <row r="92" spans="3:44" hidden="1" x14ac:dyDescent="0.2">
      <c r="C92" s="169"/>
      <c r="D92" s="170"/>
      <c r="E92" s="170"/>
      <c r="F92" s="170"/>
      <c r="G92" s="169"/>
      <c r="H92" s="170"/>
      <c r="I92" s="169"/>
      <c r="J92" s="170"/>
      <c r="K92" s="169"/>
      <c r="L92" s="170"/>
      <c r="M92" s="169"/>
      <c r="N92" s="169"/>
      <c r="O92" s="170"/>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row>
    <row r="93" spans="3:44" hidden="1" x14ac:dyDescent="0.2">
      <c r="C93" s="169"/>
      <c r="D93" s="170"/>
      <c r="E93" s="170"/>
      <c r="F93" s="170"/>
      <c r="G93" s="169"/>
      <c r="H93" s="170"/>
      <c r="I93" s="169"/>
      <c r="J93" s="170"/>
      <c r="K93" s="169"/>
      <c r="L93" s="170"/>
      <c r="M93" s="169"/>
      <c r="N93" s="169"/>
      <c r="O93" s="170"/>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row>
    <row r="94" spans="3:44" hidden="1" x14ac:dyDescent="0.2">
      <c r="C94" s="169"/>
      <c r="D94" s="170"/>
      <c r="E94" s="170"/>
      <c r="F94" s="170"/>
      <c r="G94" s="169"/>
      <c r="H94" s="170"/>
      <c r="I94" s="169"/>
      <c r="J94" s="170"/>
      <c r="K94" s="169"/>
      <c r="L94" s="170"/>
      <c r="M94" s="169"/>
      <c r="N94" s="169"/>
      <c r="O94" s="170"/>
      <c r="P94" s="169"/>
      <c r="Q94" s="169"/>
      <c r="R94" s="169"/>
      <c r="S94" s="169"/>
      <c r="T94" s="169"/>
      <c r="U94" s="169"/>
      <c r="V94" s="169"/>
      <c r="W94" s="169"/>
      <c r="X94" s="169"/>
      <c r="Y94" s="169"/>
      <c r="Z94" s="169"/>
      <c r="AA94" s="169"/>
      <c r="AB94" s="169"/>
      <c r="AC94" s="169"/>
      <c r="AD94" s="169"/>
      <c r="AE94" s="169"/>
      <c r="AF94" s="169"/>
      <c r="AG94" s="169"/>
      <c r="AH94" s="169"/>
      <c r="AI94" s="169"/>
      <c r="AJ94" s="169"/>
      <c r="AK94" s="169"/>
      <c r="AL94" s="169"/>
      <c r="AM94" s="169"/>
      <c r="AN94" s="169"/>
      <c r="AO94" s="169"/>
      <c r="AP94" s="169"/>
      <c r="AQ94" s="169"/>
      <c r="AR94" s="169"/>
    </row>
    <row r="95" spans="3:44" hidden="1" x14ac:dyDescent="0.2">
      <c r="C95" s="169"/>
      <c r="D95" s="170"/>
      <c r="E95" s="170"/>
      <c r="F95" s="170"/>
      <c r="G95" s="169"/>
      <c r="H95" s="170"/>
      <c r="I95" s="169"/>
      <c r="J95" s="170"/>
      <c r="K95" s="169"/>
      <c r="L95" s="170"/>
      <c r="M95" s="169"/>
      <c r="N95" s="169"/>
      <c r="O95" s="170"/>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row>
    <row r="96" spans="3:44" hidden="1" x14ac:dyDescent="0.2">
      <c r="C96" s="169"/>
      <c r="D96" s="170"/>
      <c r="E96" s="170"/>
      <c r="F96" s="170"/>
      <c r="G96" s="169"/>
      <c r="H96" s="170"/>
      <c r="I96" s="169"/>
      <c r="J96" s="170"/>
      <c r="K96" s="169"/>
      <c r="L96" s="170"/>
      <c r="M96" s="169"/>
      <c r="N96" s="169"/>
      <c r="O96" s="170"/>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row>
    <row r="97" spans="3:44" hidden="1" x14ac:dyDescent="0.2">
      <c r="C97" s="169"/>
      <c r="D97" s="170"/>
      <c r="E97" s="170"/>
      <c r="F97" s="170"/>
      <c r="G97" s="169"/>
      <c r="H97" s="170"/>
      <c r="I97" s="169"/>
      <c r="J97" s="170"/>
      <c r="K97" s="169"/>
      <c r="L97" s="170"/>
      <c r="M97" s="169"/>
      <c r="N97" s="169"/>
      <c r="O97" s="170"/>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c r="AN97" s="169"/>
      <c r="AO97" s="169"/>
      <c r="AP97" s="169"/>
      <c r="AQ97" s="169"/>
      <c r="AR97" s="169"/>
    </row>
    <row r="98" spans="3:44" hidden="1" x14ac:dyDescent="0.2">
      <c r="C98" s="169"/>
      <c r="D98" s="170"/>
      <c r="E98" s="170"/>
      <c r="F98" s="170"/>
      <c r="G98" s="169"/>
      <c r="H98" s="170"/>
      <c r="I98" s="169"/>
      <c r="J98" s="170"/>
      <c r="K98" s="169"/>
      <c r="L98" s="170"/>
      <c r="M98" s="169"/>
      <c r="N98" s="169"/>
      <c r="O98" s="170"/>
      <c r="P98" s="169"/>
      <c r="Q98" s="169"/>
      <c r="R98" s="169"/>
      <c r="S98" s="169"/>
      <c r="T98" s="169"/>
      <c r="U98" s="169"/>
      <c r="V98" s="169"/>
      <c r="W98" s="169"/>
      <c r="X98" s="169"/>
      <c r="Y98" s="169"/>
      <c r="Z98" s="169"/>
      <c r="AA98" s="169"/>
      <c r="AB98" s="169"/>
      <c r="AC98" s="169"/>
      <c r="AD98" s="169"/>
      <c r="AE98" s="169"/>
      <c r="AF98" s="169"/>
      <c r="AG98" s="169"/>
      <c r="AH98" s="169"/>
      <c r="AI98" s="169"/>
      <c r="AJ98" s="169"/>
      <c r="AK98" s="169"/>
      <c r="AL98" s="169"/>
      <c r="AM98" s="169"/>
      <c r="AN98" s="169"/>
      <c r="AO98" s="169"/>
      <c r="AP98" s="169"/>
      <c r="AQ98" s="169"/>
      <c r="AR98" s="169"/>
    </row>
    <row r="99" spans="3:44" hidden="1" x14ac:dyDescent="0.2">
      <c r="C99" s="169"/>
      <c r="D99" s="170"/>
      <c r="E99" s="170"/>
      <c r="F99" s="170"/>
      <c r="G99" s="169"/>
      <c r="H99" s="170"/>
      <c r="I99" s="169"/>
      <c r="J99" s="170"/>
      <c r="K99" s="169"/>
      <c r="L99" s="170"/>
      <c r="M99" s="169"/>
      <c r="N99" s="169"/>
      <c r="O99" s="170"/>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c r="AR99" s="169"/>
    </row>
    <row r="100" spans="3:44" hidden="1" x14ac:dyDescent="0.2">
      <c r="C100" s="169"/>
      <c r="D100" s="170"/>
      <c r="E100" s="170"/>
      <c r="F100" s="170"/>
      <c r="G100" s="169"/>
      <c r="H100" s="170"/>
      <c r="I100" s="169"/>
      <c r="J100" s="170"/>
      <c r="K100" s="169"/>
      <c r="L100" s="170"/>
      <c r="M100" s="169"/>
      <c r="N100" s="169"/>
      <c r="O100" s="170"/>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c r="AM100" s="169"/>
      <c r="AN100" s="169"/>
      <c r="AO100" s="169"/>
      <c r="AP100" s="169"/>
      <c r="AQ100" s="169"/>
      <c r="AR100" s="169"/>
    </row>
    <row r="101" spans="3:44" hidden="1" x14ac:dyDescent="0.2">
      <c r="C101" s="169"/>
      <c r="D101" s="170"/>
      <c r="E101" s="170"/>
      <c r="F101" s="170"/>
      <c r="G101" s="169"/>
      <c r="H101" s="170"/>
      <c r="I101" s="169"/>
      <c r="J101" s="170"/>
      <c r="K101" s="169"/>
      <c r="L101" s="170"/>
      <c r="M101" s="169"/>
      <c r="N101" s="169"/>
      <c r="O101" s="170"/>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c r="AL101" s="169"/>
      <c r="AM101" s="169"/>
      <c r="AN101" s="169"/>
      <c r="AO101" s="169"/>
      <c r="AP101" s="169"/>
      <c r="AQ101" s="169"/>
      <c r="AR101" s="169"/>
    </row>
    <row r="102" spans="3:44" hidden="1" x14ac:dyDescent="0.2">
      <c r="C102" s="169"/>
      <c r="D102" s="170"/>
      <c r="E102" s="170"/>
      <c r="F102" s="170"/>
      <c r="G102" s="169"/>
      <c r="H102" s="170"/>
      <c r="I102" s="169"/>
      <c r="J102" s="170"/>
      <c r="K102" s="169"/>
      <c r="L102" s="170"/>
      <c r="M102" s="169"/>
      <c r="N102" s="169"/>
      <c r="O102" s="170"/>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c r="AL102" s="169"/>
      <c r="AM102" s="169"/>
      <c r="AN102" s="169"/>
      <c r="AO102" s="169"/>
      <c r="AP102" s="169"/>
      <c r="AQ102" s="169"/>
      <c r="AR102" s="169"/>
    </row>
    <row r="103" spans="3:44" hidden="1" x14ac:dyDescent="0.2">
      <c r="C103" s="169"/>
      <c r="D103" s="170"/>
      <c r="E103" s="170"/>
      <c r="F103" s="170"/>
      <c r="G103" s="169"/>
      <c r="H103" s="170"/>
      <c r="I103" s="169"/>
      <c r="J103" s="170"/>
      <c r="K103" s="169"/>
      <c r="L103" s="170"/>
      <c r="M103" s="169"/>
      <c r="N103" s="169"/>
      <c r="O103" s="170"/>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c r="AL103" s="169"/>
      <c r="AM103" s="169"/>
      <c r="AN103" s="169"/>
      <c r="AO103" s="169"/>
      <c r="AP103" s="169"/>
      <c r="AQ103" s="169"/>
      <c r="AR103" s="169"/>
    </row>
    <row r="104" spans="3:44" hidden="1" x14ac:dyDescent="0.2">
      <c r="C104" s="169"/>
      <c r="D104" s="170"/>
      <c r="E104" s="170"/>
      <c r="F104" s="170"/>
      <c r="G104" s="169"/>
      <c r="H104" s="170"/>
      <c r="I104" s="169"/>
      <c r="J104" s="170"/>
      <c r="K104" s="169"/>
      <c r="L104" s="170"/>
      <c r="M104" s="169"/>
      <c r="N104" s="169"/>
      <c r="O104" s="170"/>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c r="AN104" s="169"/>
      <c r="AO104" s="169"/>
      <c r="AP104" s="169"/>
      <c r="AQ104" s="169"/>
      <c r="AR104" s="169"/>
    </row>
    <row r="105" spans="3:44" hidden="1" x14ac:dyDescent="0.2">
      <c r="C105" s="169"/>
      <c r="D105" s="170"/>
      <c r="E105" s="170"/>
      <c r="F105" s="170"/>
      <c r="G105" s="169"/>
      <c r="H105" s="170"/>
      <c r="I105" s="169"/>
      <c r="J105" s="170"/>
      <c r="K105" s="169"/>
      <c r="L105" s="170"/>
      <c r="M105" s="169"/>
      <c r="N105" s="169"/>
      <c r="O105" s="170"/>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c r="AP105" s="169"/>
      <c r="AQ105" s="169"/>
      <c r="AR105" s="169"/>
    </row>
    <row r="106" spans="3:44" hidden="1" x14ac:dyDescent="0.2">
      <c r="C106" s="169"/>
      <c r="D106" s="170"/>
      <c r="E106" s="170"/>
      <c r="F106" s="170"/>
      <c r="G106" s="169"/>
      <c r="H106" s="170"/>
      <c r="I106" s="169"/>
      <c r="J106" s="170"/>
      <c r="K106" s="169"/>
      <c r="L106" s="170"/>
      <c r="M106" s="169"/>
      <c r="N106" s="169"/>
      <c r="O106" s="170"/>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row>
    <row r="107" spans="3:44" hidden="1" x14ac:dyDescent="0.2">
      <c r="C107" s="169"/>
      <c r="D107" s="170"/>
      <c r="E107" s="170"/>
      <c r="F107" s="170"/>
      <c r="G107" s="169"/>
      <c r="H107" s="170"/>
      <c r="I107" s="169"/>
      <c r="J107" s="170"/>
      <c r="K107" s="169"/>
      <c r="L107" s="170"/>
      <c r="M107" s="169"/>
      <c r="N107" s="169"/>
      <c r="O107" s="170"/>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row>
    <row r="108" spans="3:44" hidden="1" x14ac:dyDescent="0.2">
      <c r="C108" s="169"/>
      <c r="D108" s="170"/>
      <c r="E108" s="170"/>
      <c r="F108" s="170"/>
      <c r="G108" s="169"/>
      <c r="H108" s="170"/>
      <c r="I108" s="169"/>
      <c r="J108" s="170"/>
      <c r="K108" s="169"/>
      <c r="L108" s="170"/>
      <c r="M108" s="169"/>
      <c r="N108" s="169"/>
      <c r="O108" s="170"/>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c r="AP108" s="169"/>
      <c r="AQ108" s="169"/>
      <c r="AR108" s="169"/>
    </row>
    <row r="109" spans="3:44" hidden="1" x14ac:dyDescent="0.2">
      <c r="C109" s="169"/>
      <c r="D109" s="170"/>
      <c r="E109" s="170"/>
      <c r="F109" s="170"/>
      <c r="G109" s="169"/>
      <c r="H109" s="170"/>
      <c r="I109" s="169"/>
      <c r="J109" s="170"/>
      <c r="K109" s="169"/>
      <c r="L109" s="170"/>
      <c r="M109" s="169"/>
      <c r="N109" s="169"/>
      <c r="O109" s="170"/>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9"/>
      <c r="AQ109" s="169"/>
      <c r="AR109" s="169"/>
    </row>
    <row r="110" spans="3:44" hidden="1" x14ac:dyDescent="0.2">
      <c r="C110" s="169"/>
      <c r="D110" s="170"/>
      <c r="E110" s="170"/>
      <c r="F110" s="170"/>
      <c r="G110" s="169"/>
      <c r="H110" s="170"/>
      <c r="I110" s="169"/>
      <c r="J110" s="170"/>
      <c r="K110" s="169"/>
      <c r="L110" s="170"/>
      <c r="M110" s="169"/>
      <c r="N110" s="169"/>
      <c r="O110" s="170"/>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69"/>
      <c r="AP110" s="169"/>
      <c r="AQ110" s="169"/>
      <c r="AR110" s="169"/>
    </row>
    <row r="111" spans="3:44" hidden="1" x14ac:dyDescent="0.2">
      <c r="C111" s="169"/>
      <c r="D111" s="170"/>
      <c r="E111" s="170"/>
      <c r="F111" s="170"/>
      <c r="G111" s="169"/>
      <c r="H111" s="170"/>
      <c r="I111" s="169"/>
      <c r="J111" s="170"/>
      <c r="K111" s="169"/>
      <c r="L111" s="170"/>
      <c r="M111" s="169"/>
      <c r="N111" s="169"/>
      <c r="O111" s="170"/>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69"/>
      <c r="AP111" s="169"/>
      <c r="AQ111" s="169"/>
      <c r="AR111" s="169"/>
    </row>
    <row r="112" spans="3:44" hidden="1" x14ac:dyDescent="0.2">
      <c r="C112" s="169"/>
      <c r="D112" s="170"/>
      <c r="E112" s="170"/>
      <c r="F112" s="170"/>
      <c r="G112" s="169"/>
      <c r="H112" s="170"/>
      <c r="I112" s="169"/>
      <c r="J112" s="170"/>
      <c r="K112" s="169"/>
      <c r="L112" s="170"/>
      <c r="M112" s="169"/>
      <c r="N112" s="169"/>
      <c r="O112" s="170"/>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c r="AP112" s="169"/>
      <c r="AQ112" s="169"/>
      <c r="AR112" s="169"/>
    </row>
    <row r="113" spans="3:43" hidden="1" x14ac:dyDescent="0.2">
      <c r="C113" s="169"/>
      <c r="D113" s="170"/>
      <c r="E113" s="170"/>
      <c r="F113" s="170"/>
      <c r="G113" s="169"/>
      <c r="H113" s="170"/>
      <c r="I113" s="169"/>
      <c r="J113" s="170"/>
      <c r="K113" s="169"/>
      <c r="L113" s="170"/>
      <c r="M113" s="169"/>
      <c r="N113" s="169"/>
      <c r="O113" s="170"/>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row>
    <row r="114" spans="3:43" hidden="1" x14ac:dyDescent="0.2">
      <c r="C114" s="169"/>
      <c r="D114" s="170"/>
      <c r="E114" s="170"/>
      <c r="F114" s="170"/>
      <c r="G114" s="169"/>
      <c r="H114" s="170"/>
      <c r="I114" s="169"/>
      <c r="J114" s="170"/>
      <c r="K114" s="169"/>
      <c r="L114" s="170"/>
      <c r="M114" s="169"/>
      <c r="N114" s="169"/>
      <c r="O114" s="170"/>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row>
    <row r="115" spans="3:43" hidden="1" x14ac:dyDescent="0.2">
      <c r="C115" s="169"/>
      <c r="D115" s="170"/>
      <c r="E115" s="170"/>
      <c r="F115" s="170"/>
      <c r="G115" s="169"/>
      <c r="H115" s="170"/>
      <c r="I115" s="169"/>
      <c r="J115" s="170"/>
      <c r="K115" s="169"/>
      <c r="L115" s="170"/>
      <c r="M115" s="169"/>
      <c r="N115" s="169"/>
      <c r="O115" s="170"/>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row>
    <row r="116" spans="3:43" hidden="1" x14ac:dyDescent="0.2">
      <c r="C116" s="169"/>
      <c r="D116" s="170"/>
      <c r="E116" s="170"/>
      <c r="F116" s="170"/>
      <c r="G116" s="169"/>
      <c r="H116" s="170"/>
      <c r="I116" s="169"/>
      <c r="J116" s="170"/>
      <c r="K116" s="169"/>
      <c r="L116" s="170"/>
      <c r="M116" s="169"/>
      <c r="N116" s="169"/>
      <c r="O116" s="170"/>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c r="AN116" s="169"/>
      <c r="AO116" s="169"/>
      <c r="AP116" s="169"/>
      <c r="AQ116" s="169"/>
    </row>
    <row r="117" spans="3:43" hidden="1" x14ac:dyDescent="0.2">
      <c r="C117" s="169"/>
      <c r="D117" s="170"/>
      <c r="E117" s="170"/>
      <c r="F117" s="170"/>
      <c r="G117" s="169"/>
      <c r="H117" s="170"/>
      <c r="I117" s="169"/>
      <c r="J117" s="170"/>
      <c r="K117" s="169"/>
      <c r="L117" s="170"/>
      <c r="M117" s="169"/>
      <c r="N117" s="169"/>
      <c r="O117" s="170"/>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c r="AP117" s="169"/>
      <c r="AQ117" s="169"/>
    </row>
    <row r="118" spans="3:43" hidden="1" x14ac:dyDescent="0.2">
      <c r="C118" s="169"/>
      <c r="D118" s="170"/>
      <c r="E118" s="170"/>
      <c r="F118" s="170"/>
      <c r="G118" s="169"/>
      <c r="H118" s="170"/>
      <c r="I118" s="169"/>
      <c r="J118" s="170"/>
      <c r="K118" s="169"/>
      <c r="L118" s="170"/>
      <c r="M118" s="169"/>
      <c r="N118" s="169"/>
      <c r="O118" s="170"/>
      <c r="P118" s="169"/>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c r="AN118" s="169"/>
      <c r="AO118" s="169"/>
      <c r="AP118" s="169"/>
      <c r="AQ118" s="169"/>
    </row>
    <row r="119" spans="3:43" hidden="1" x14ac:dyDescent="0.2">
      <c r="C119" s="169"/>
      <c r="D119" s="170"/>
      <c r="E119" s="170"/>
      <c r="F119" s="170"/>
      <c r="G119" s="169"/>
      <c r="H119" s="170"/>
      <c r="I119" s="169"/>
      <c r="J119" s="170"/>
      <c r="K119" s="169"/>
      <c r="L119" s="170"/>
      <c r="M119" s="169"/>
      <c r="N119" s="169"/>
      <c r="O119" s="170"/>
      <c r="P119" s="169"/>
      <c r="Q119" s="169"/>
      <c r="R119" s="169"/>
      <c r="S119" s="169"/>
      <c r="T119" s="169"/>
      <c r="U119" s="169"/>
      <c r="V119" s="169"/>
      <c r="W119" s="169"/>
      <c r="X119" s="169"/>
      <c r="Y119" s="169"/>
      <c r="Z119" s="169"/>
      <c r="AA119" s="169"/>
      <c r="AB119" s="169"/>
      <c r="AC119" s="169"/>
      <c r="AD119" s="169"/>
      <c r="AE119" s="169"/>
      <c r="AF119" s="169"/>
      <c r="AG119" s="169"/>
      <c r="AH119" s="169"/>
      <c r="AI119" s="169"/>
      <c r="AJ119" s="169"/>
      <c r="AK119" s="169"/>
      <c r="AL119" s="169"/>
      <c r="AM119" s="169"/>
      <c r="AN119" s="169"/>
      <c r="AO119" s="169"/>
      <c r="AP119" s="169"/>
      <c r="AQ119" s="169"/>
    </row>
    <row r="120" spans="3:43" hidden="1" x14ac:dyDescent="0.2">
      <c r="C120" s="169"/>
      <c r="D120" s="170"/>
      <c r="E120" s="170"/>
      <c r="F120" s="170"/>
      <c r="G120" s="169"/>
      <c r="H120" s="170"/>
      <c r="I120" s="169"/>
      <c r="J120" s="170"/>
      <c r="K120" s="169"/>
      <c r="L120" s="170"/>
      <c r="M120" s="169"/>
      <c r="N120" s="169"/>
      <c r="O120" s="170"/>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row>
    <row r="121" spans="3:43" hidden="1" x14ac:dyDescent="0.2">
      <c r="C121" s="169"/>
      <c r="D121" s="170"/>
      <c r="E121" s="170"/>
      <c r="F121" s="170"/>
      <c r="G121" s="169"/>
      <c r="H121" s="170"/>
      <c r="I121" s="169"/>
      <c r="J121" s="170"/>
      <c r="K121" s="169"/>
      <c r="L121" s="170"/>
      <c r="M121" s="169"/>
      <c r="N121" s="169"/>
      <c r="O121" s="170"/>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row>
    <row r="122" spans="3:43" hidden="1" x14ac:dyDescent="0.2">
      <c r="C122" s="169"/>
      <c r="D122" s="170"/>
      <c r="E122" s="170"/>
      <c r="F122" s="170"/>
      <c r="G122" s="169"/>
      <c r="H122" s="170"/>
      <c r="I122" s="169"/>
      <c r="J122" s="170"/>
      <c r="K122" s="169"/>
      <c r="L122" s="170"/>
      <c r="M122" s="169"/>
      <c r="N122" s="169"/>
      <c r="O122" s="170"/>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row>
    <row r="123" spans="3:43" hidden="1" x14ac:dyDescent="0.2">
      <c r="C123" s="169"/>
      <c r="D123" s="170"/>
      <c r="E123" s="170"/>
      <c r="F123" s="170"/>
      <c r="G123" s="169"/>
      <c r="H123" s="170"/>
      <c r="I123" s="169"/>
      <c r="J123" s="170"/>
      <c r="K123" s="169"/>
      <c r="L123" s="170"/>
      <c r="M123" s="169"/>
      <c r="N123" s="169"/>
      <c r="O123" s="170"/>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row>
    <row r="124" spans="3:43" hidden="1" x14ac:dyDescent="0.2">
      <c r="C124" s="169"/>
      <c r="D124" s="170"/>
      <c r="E124" s="170"/>
      <c r="F124" s="170"/>
      <c r="G124" s="169"/>
      <c r="H124" s="170"/>
      <c r="I124" s="169"/>
      <c r="J124" s="170"/>
      <c r="K124" s="169"/>
      <c r="L124" s="170"/>
      <c r="M124" s="169"/>
      <c r="N124" s="169"/>
      <c r="O124" s="170"/>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row>
    <row r="125" spans="3:43" hidden="1" x14ac:dyDescent="0.2">
      <c r="C125" s="169"/>
      <c r="D125" s="170"/>
      <c r="E125" s="170"/>
      <c r="F125" s="170"/>
      <c r="G125" s="169"/>
      <c r="H125" s="170"/>
      <c r="I125" s="169"/>
      <c r="J125" s="170"/>
      <c r="K125" s="169"/>
      <c r="L125" s="170"/>
      <c r="M125" s="169"/>
      <c r="N125" s="169"/>
      <c r="O125" s="170"/>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row>
    <row r="126" spans="3:43" hidden="1" x14ac:dyDescent="0.2">
      <c r="AB126" s="169"/>
      <c r="AC126" s="169"/>
      <c r="AD126" s="169"/>
      <c r="AE126" s="169"/>
      <c r="AF126" s="169"/>
      <c r="AG126" s="169"/>
      <c r="AH126" s="169"/>
      <c r="AI126" s="169"/>
      <c r="AJ126" s="169"/>
      <c r="AK126" s="169"/>
      <c r="AL126" s="169"/>
      <c r="AM126" s="169"/>
      <c r="AN126" s="169"/>
      <c r="AO126" s="169"/>
      <c r="AP126" s="169"/>
      <c r="AQ126" s="169"/>
    </row>
    <row r="127" spans="3:43" hidden="1" x14ac:dyDescent="0.2">
      <c r="AB127" s="169"/>
      <c r="AC127" s="169"/>
      <c r="AD127" s="169"/>
      <c r="AE127" s="169"/>
      <c r="AF127" s="169"/>
      <c r="AG127" s="169"/>
      <c r="AH127" s="169"/>
      <c r="AI127" s="169"/>
      <c r="AJ127" s="169"/>
      <c r="AK127" s="169"/>
      <c r="AL127" s="169"/>
      <c r="AM127" s="169"/>
      <c r="AN127" s="169"/>
      <c r="AO127" s="169"/>
      <c r="AP127" s="169"/>
      <c r="AQ127" s="169"/>
    </row>
    <row r="128" spans="3:43" hidden="1" x14ac:dyDescent="0.2">
      <c r="AB128" s="169"/>
      <c r="AC128" s="169"/>
      <c r="AD128" s="169"/>
      <c r="AE128" s="169"/>
      <c r="AF128" s="169"/>
      <c r="AG128" s="169"/>
      <c r="AH128" s="169"/>
      <c r="AI128" s="169"/>
      <c r="AJ128" s="169"/>
      <c r="AK128" s="169"/>
      <c r="AL128" s="169"/>
      <c r="AM128" s="169"/>
      <c r="AN128" s="169"/>
      <c r="AO128" s="169"/>
      <c r="AP128" s="169"/>
      <c r="AQ128" s="169"/>
    </row>
    <row r="129" spans="28:43" hidden="1" x14ac:dyDescent="0.2">
      <c r="AB129" s="169"/>
      <c r="AC129" s="169"/>
      <c r="AD129" s="169"/>
      <c r="AE129" s="169"/>
      <c r="AF129" s="169"/>
      <c r="AG129" s="169"/>
      <c r="AH129" s="169"/>
      <c r="AI129" s="169"/>
      <c r="AJ129" s="169"/>
      <c r="AK129" s="169"/>
      <c r="AL129" s="169"/>
      <c r="AM129" s="169"/>
      <c r="AN129" s="169"/>
      <c r="AO129" s="169"/>
      <c r="AP129" s="169"/>
      <c r="AQ129" s="169"/>
    </row>
    <row r="130" spans="28:43" hidden="1" x14ac:dyDescent="0.2">
      <c r="AB130" s="169"/>
      <c r="AC130" s="169"/>
      <c r="AD130" s="169"/>
      <c r="AE130" s="169"/>
      <c r="AF130" s="169"/>
      <c r="AG130" s="169"/>
      <c r="AH130" s="169"/>
      <c r="AI130" s="169"/>
      <c r="AJ130" s="169"/>
      <c r="AK130" s="169"/>
      <c r="AL130" s="169"/>
      <c r="AM130" s="169"/>
      <c r="AN130" s="169"/>
      <c r="AO130" s="169"/>
      <c r="AP130" s="169"/>
      <c r="AQ130" s="169"/>
    </row>
  </sheetData>
  <sheetProtection algorithmName="SHA-512" hashValue="q2orbLR0ZTA3OmsAtcgZnb7zcFe5CyvwmHwHVz7QXcjgG9W0JDJd8FmcaCYN9pGXoHpgSvFThOQj42q+RXEftw==" saltValue="NyOYbZGevIx/P7UyPWdZoQ==" spinCount="100000" sheet="1" objects="1" scenarios="1" selectLockedCells="1"/>
  <mergeCells count="12">
    <mergeCell ref="C8:O11"/>
    <mergeCell ref="C13:L13"/>
    <mergeCell ref="N13:S13"/>
    <mergeCell ref="G3:K3"/>
    <mergeCell ref="H6:J6"/>
    <mergeCell ref="G4:K4"/>
    <mergeCell ref="R30:S32"/>
    <mergeCell ref="H31:I31"/>
    <mergeCell ref="N34:S34"/>
    <mergeCell ref="Q39:Q40"/>
    <mergeCell ref="R39:R40"/>
    <mergeCell ref="S39:S40"/>
  </mergeCells>
  <conditionalFormatting sqref="Q38:S38">
    <cfRule type="cellIs" dxfId="6" priority="2" operator="lessThan">
      <formula>0</formula>
    </cfRule>
  </conditionalFormatting>
  <pageMargins left="0.75" right="0.75" top="1" bottom="1" header="0.51180555555555496" footer="0.51180555555555496"/>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7"/>
  <sheetViews>
    <sheetView zoomScale="82" zoomScaleNormal="82" workbookViewId="0">
      <selection activeCell="D20" sqref="D20"/>
    </sheetView>
  </sheetViews>
  <sheetFormatPr baseColWidth="10" defaultColWidth="0" defaultRowHeight="12.75" zeroHeight="1" x14ac:dyDescent="0.2"/>
  <cols>
    <col min="1" max="1" width="3.140625" customWidth="1"/>
    <col min="2" max="3" width="3.5703125" customWidth="1"/>
    <col min="4" max="4" width="43.140625" customWidth="1"/>
    <col min="5" max="5" width="14.140625" customWidth="1"/>
    <col min="6" max="6" width="6.28515625" hidden="1" customWidth="1"/>
    <col min="7" max="7" width="7.28515625" hidden="1" customWidth="1"/>
    <col min="8" max="8" width="5.7109375" customWidth="1"/>
    <col min="9" max="9" width="14.140625" customWidth="1"/>
    <col min="10" max="10" width="4" hidden="1" customWidth="1"/>
    <col min="11" max="11" width="6" hidden="1" customWidth="1"/>
    <col min="12" max="12" width="5.5703125" customWidth="1"/>
    <col min="13" max="13" width="14.140625" style="171" customWidth="1"/>
    <col min="14" max="14" width="4.140625" hidden="1" customWidth="1"/>
    <col min="15" max="15" width="0.140625" hidden="1" customWidth="1"/>
    <col min="16" max="16" width="2.7109375" customWidth="1"/>
    <col min="17" max="17" width="7.28515625" customWidth="1"/>
    <col min="18" max="18" width="6.7109375" customWidth="1"/>
    <col min="19" max="19" width="30.85546875" customWidth="1"/>
    <col min="20" max="20" width="1.28515625" customWidth="1"/>
    <col min="21" max="22" width="10.7109375" customWidth="1"/>
    <col min="23" max="23" width="1.5703125" customWidth="1"/>
    <col min="24" max="24" width="10.42578125" customWidth="1"/>
    <col min="25" max="25" width="10.7109375" customWidth="1"/>
    <col min="26" max="26" width="1.7109375" customWidth="1"/>
    <col min="27" max="27" width="9.7109375" customWidth="1"/>
    <col min="28" max="28" width="10.7109375" customWidth="1"/>
    <col min="29" max="29" width="4.28515625" customWidth="1"/>
    <col min="30" max="30" width="3.5703125" customWidth="1"/>
    <col min="31" max="43" width="0" hidden="1" customWidth="1"/>
    <col min="44" max="16384" width="8.5703125" hidden="1"/>
  </cols>
  <sheetData>
    <row r="1" spans="1:43" ht="16.5" customHeight="1" x14ac:dyDescent="0.2">
      <c r="A1" s="172"/>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3"/>
      <c r="AE1" s="174"/>
      <c r="AF1" s="174"/>
      <c r="AG1" s="174"/>
      <c r="AH1" s="174"/>
      <c r="AI1" s="174"/>
      <c r="AJ1" s="174"/>
      <c r="AK1" s="174"/>
      <c r="AL1" s="174"/>
      <c r="AM1" s="174"/>
      <c r="AN1" s="174"/>
      <c r="AO1" s="1"/>
      <c r="AP1" s="1"/>
      <c r="AQ1" s="1"/>
    </row>
    <row r="2" spans="1:43" ht="12.75" customHeight="1" thickBot="1" x14ac:dyDescent="0.25">
      <c r="A2" s="172"/>
      <c r="B2" s="175"/>
      <c r="C2" s="175"/>
      <c r="D2" s="175"/>
      <c r="E2" s="175"/>
      <c r="F2" s="175"/>
      <c r="G2" s="175"/>
      <c r="H2" s="175"/>
      <c r="I2" s="175"/>
      <c r="J2" s="175"/>
      <c r="K2" s="175"/>
      <c r="L2" s="175"/>
      <c r="M2" s="175"/>
      <c r="N2" s="176"/>
      <c r="O2" s="175"/>
      <c r="P2" s="175"/>
      <c r="Q2" s="175"/>
      <c r="R2" s="175"/>
      <c r="S2" s="175"/>
      <c r="T2" s="175"/>
      <c r="U2" s="175"/>
      <c r="V2" s="175"/>
      <c r="W2" s="175"/>
      <c r="X2" s="175"/>
      <c r="Y2" s="175"/>
      <c r="Z2" s="175"/>
      <c r="AA2" s="175"/>
      <c r="AB2" s="175"/>
      <c r="AC2" s="177"/>
      <c r="AD2" s="173"/>
      <c r="AE2" s="174"/>
      <c r="AF2" s="174"/>
      <c r="AG2" s="174"/>
      <c r="AH2" s="174"/>
      <c r="AI2" s="174"/>
      <c r="AJ2" s="174"/>
      <c r="AK2" s="174"/>
      <c r="AL2" s="174"/>
      <c r="AM2" s="174"/>
      <c r="AN2" s="174"/>
      <c r="AO2" s="1"/>
      <c r="AP2" s="1"/>
      <c r="AQ2" s="1"/>
    </row>
    <row r="3" spans="1:43" ht="27.75" customHeight="1" thickTop="1" thickBot="1" x14ac:dyDescent="0.25">
      <c r="A3" s="172"/>
      <c r="B3" s="175"/>
      <c r="C3" s="175"/>
      <c r="D3" s="175"/>
      <c r="E3" s="175"/>
      <c r="F3" s="175"/>
      <c r="G3" s="175"/>
      <c r="H3" s="175"/>
      <c r="I3" s="175"/>
      <c r="J3" s="175"/>
      <c r="K3" s="175"/>
      <c r="L3" s="175"/>
      <c r="M3" s="735" t="s">
        <v>43</v>
      </c>
      <c r="N3" s="735"/>
      <c r="O3" s="735"/>
      <c r="P3" s="735"/>
      <c r="Q3" s="735"/>
      <c r="R3" s="735"/>
      <c r="S3" s="735"/>
      <c r="T3" s="175"/>
      <c r="U3" s="175"/>
      <c r="V3" s="671"/>
      <c r="W3" s="671"/>
      <c r="X3" s="671"/>
      <c r="Y3" s="671"/>
      <c r="Z3" s="671"/>
      <c r="AA3" s="671"/>
      <c r="AB3" s="671"/>
      <c r="AC3" s="177"/>
      <c r="AD3" s="173"/>
      <c r="AE3" s="174"/>
      <c r="AF3" s="174"/>
      <c r="AG3" s="174"/>
      <c r="AH3" s="174"/>
      <c r="AI3" s="174"/>
      <c r="AJ3" s="174"/>
      <c r="AK3" s="174"/>
      <c r="AL3" s="174"/>
      <c r="AM3" s="174"/>
      <c r="AN3" s="174"/>
      <c r="AO3" s="1"/>
      <c r="AP3" s="1"/>
      <c r="AQ3" s="1"/>
    </row>
    <row r="4" spans="1:43" ht="3.75" customHeight="1" thickTop="1" x14ac:dyDescent="0.2">
      <c r="A4" s="172"/>
      <c r="B4" s="175"/>
      <c r="C4" s="175"/>
      <c r="D4" s="175"/>
      <c r="E4" s="175"/>
      <c r="F4" s="175"/>
      <c r="G4" s="175"/>
      <c r="H4" s="175"/>
      <c r="I4" s="175"/>
      <c r="J4" s="175"/>
      <c r="K4" s="175"/>
      <c r="L4" s="175"/>
      <c r="M4" s="175"/>
      <c r="N4" s="175"/>
      <c r="O4" s="175"/>
      <c r="P4" s="175"/>
      <c r="Q4" s="175"/>
      <c r="R4" s="175"/>
      <c r="S4" s="178"/>
      <c r="T4" s="178"/>
      <c r="U4" s="175"/>
      <c r="V4" s="175"/>
      <c r="W4" s="175"/>
      <c r="X4" s="175"/>
      <c r="Y4" s="175"/>
      <c r="Z4" s="175"/>
      <c r="AA4" s="175"/>
      <c r="AB4" s="175"/>
      <c r="AC4" s="177"/>
      <c r="AD4" s="173"/>
      <c r="AE4" s="174"/>
      <c r="AF4" s="174"/>
      <c r="AG4" s="174"/>
      <c r="AH4" s="174"/>
      <c r="AI4" s="174"/>
      <c r="AJ4" s="174"/>
      <c r="AK4" s="174"/>
      <c r="AL4" s="174"/>
      <c r="AM4" s="174"/>
      <c r="AN4" s="174"/>
      <c r="AO4" s="1"/>
      <c r="AP4" s="1"/>
      <c r="AQ4" s="1"/>
    </row>
    <row r="5" spans="1:43" s="184" customFormat="1" ht="25.5" customHeight="1" thickBot="1" x14ac:dyDescent="0.25">
      <c r="A5" s="172"/>
      <c r="B5" s="179"/>
      <c r="C5" s="179"/>
      <c r="D5" s="179"/>
      <c r="E5" s="179"/>
      <c r="F5" s="179"/>
      <c r="G5" s="179"/>
      <c r="H5" s="179"/>
      <c r="I5" s="179"/>
      <c r="J5" s="179"/>
      <c r="K5" s="179"/>
      <c r="L5" s="179"/>
      <c r="M5" s="736" t="s">
        <v>44</v>
      </c>
      <c r="N5" s="736"/>
      <c r="O5" s="736"/>
      <c r="P5" s="736"/>
      <c r="Q5" s="736"/>
      <c r="R5" s="736"/>
      <c r="S5" s="736"/>
      <c r="T5" s="179"/>
      <c r="U5" s="179"/>
      <c r="V5" s="671"/>
      <c r="W5" s="671"/>
      <c r="X5" s="671"/>
      <c r="Y5" s="671"/>
      <c r="Z5" s="671"/>
      <c r="AA5" s="671"/>
      <c r="AB5" s="671"/>
      <c r="AC5" s="180"/>
      <c r="AD5" s="181"/>
      <c r="AE5" s="182"/>
      <c r="AF5" s="182"/>
      <c r="AG5" s="182"/>
      <c r="AH5" s="182"/>
      <c r="AI5" s="182"/>
      <c r="AJ5" s="182"/>
      <c r="AK5" s="182"/>
      <c r="AL5" s="182"/>
      <c r="AM5" s="182"/>
      <c r="AN5" s="182"/>
      <c r="AO5" s="183"/>
      <c r="AP5" s="183"/>
      <c r="AQ5" s="183"/>
    </row>
    <row r="6" spans="1:43" ht="18" customHeight="1" thickTop="1" thickBot="1" x14ac:dyDescent="0.25">
      <c r="A6" s="172"/>
      <c r="B6" s="175"/>
      <c r="C6" s="175"/>
      <c r="D6" s="175"/>
      <c r="E6" s="175"/>
      <c r="F6" s="175"/>
      <c r="G6" s="175"/>
      <c r="H6" s="175"/>
      <c r="I6" s="175"/>
      <c r="J6" s="175"/>
      <c r="K6" s="175"/>
      <c r="L6" s="179"/>
      <c r="M6" s="737" t="str">
        <f>Introd.!F6</f>
        <v>Empresa de prova</v>
      </c>
      <c r="N6" s="738"/>
      <c r="O6" s="738"/>
      <c r="P6" s="738"/>
      <c r="Q6" s="738"/>
      <c r="R6" s="738"/>
      <c r="S6" s="739"/>
      <c r="T6" s="175"/>
      <c r="U6" s="175"/>
      <c r="V6" s="175"/>
      <c r="W6" s="175"/>
      <c r="X6" s="175"/>
      <c r="Y6" s="175"/>
      <c r="Z6" s="175"/>
      <c r="AA6" s="175"/>
      <c r="AB6" s="175"/>
      <c r="AC6" s="177"/>
      <c r="AD6" s="173"/>
      <c r="AE6" s="174"/>
      <c r="AF6" s="174"/>
      <c r="AG6" s="174"/>
      <c r="AH6" s="174"/>
      <c r="AI6" s="174"/>
      <c r="AJ6" s="174"/>
      <c r="AK6" s="174"/>
      <c r="AL6" s="174"/>
      <c r="AM6" s="174"/>
      <c r="AN6" s="174"/>
      <c r="AO6" s="1"/>
      <c r="AP6" s="1"/>
      <c r="AQ6" s="1"/>
    </row>
    <row r="7" spans="1:43" ht="30" customHeight="1" thickTop="1" x14ac:dyDescent="0.2">
      <c r="A7" s="172"/>
      <c r="B7" s="175"/>
      <c r="C7" s="175"/>
      <c r="D7" s="175"/>
      <c r="E7" s="175"/>
      <c r="F7" s="175"/>
      <c r="G7" s="175"/>
      <c r="H7" s="175"/>
      <c r="I7" s="175"/>
      <c r="J7" s="175"/>
      <c r="K7" s="175"/>
      <c r="L7" s="179"/>
      <c r="M7" s="175"/>
      <c r="N7" s="175"/>
      <c r="O7" s="175"/>
      <c r="P7" s="175"/>
      <c r="Q7" s="175"/>
      <c r="R7" s="175"/>
      <c r="S7" s="175"/>
      <c r="T7" s="175"/>
      <c r="U7" s="175"/>
      <c r="V7" s="175"/>
      <c r="W7" s="175"/>
      <c r="X7" s="175"/>
      <c r="Y7" s="175"/>
      <c r="Z7" s="175"/>
      <c r="AA7" s="175"/>
      <c r="AB7" s="175"/>
      <c r="AC7" s="177"/>
      <c r="AD7" s="173"/>
      <c r="AE7" s="174"/>
      <c r="AF7" s="174"/>
      <c r="AG7" s="174"/>
      <c r="AH7" s="174"/>
      <c r="AI7" s="174"/>
      <c r="AJ7" s="174"/>
      <c r="AK7" s="174"/>
      <c r="AL7" s="174"/>
      <c r="AM7" s="174"/>
      <c r="AN7" s="174"/>
      <c r="AO7" s="1"/>
      <c r="AP7" s="1"/>
      <c r="AQ7" s="1"/>
    </row>
    <row r="8" spans="1:43" ht="26.25" customHeight="1" x14ac:dyDescent="0.2">
      <c r="A8" s="172"/>
      <c r="B8" s="175"/>
      <c r="C8" s="687" t="s">
        <v>197</v>
      </c>
      <c r="D8" s="687"/>
      <c r="E8" s="672"/>
      <c r="F8" s="672"/>
      <c r="G8" s="672"/>
      <c r="H8" s="672"/>
      <c r="I8" s="672"/>
      <c r="J8" s="672"/>
      <c r="K8" s="672"/>
      <c r="L8" s="672"/>
      <c r="M8" s="672"/>
      <c r="N8" s="672"/>
      <c r="O8" s="672"/>
      <c r="P8" s="672"/>
      <c r="Q8" s="672"/>
      <c r="R8" s="175"/>
      <c r="S8" s="175"/>
      <c r="T8" s="175"/>
      <c r="U8" s="175"/>
      <c r="V8" s="175"/>
      <c r="W8" s="175"/>
      <c r="X8" s="175"/>
      <c r="Y8" s="175"/>
      <c r="Z8" s="175"/>
      <c r="AA8" s="175"/>
      <c r="AB8" s="175"/>
      <c r="AC8" s="177"/>
      <c r="AD8" s="173"/>
      <c r="AE8" s="174"/>
      <c r="AF8" s="174"/>
      <c r="AG8" s="174"/>
      <c r="AH8" s="174"/>
      <c r="AI8" s="174"/>
      <c r="AJ8" s="174"/>
      <c r="AK8" s="174"/>
      <c r="AL8" s="174"/>
      <c r="AM8" s="174"/>
      <c r="AN8" s="174"/>
      <c r="AO8" s="1"/>
      <c r="AP8" s="1"/>
      <c r="AQ8" s="1"/>
    </row>
    <row r="9" spans="1:43" ht="24" customHeight="1" x14ac:dyDescent="0.25">
      <c r="A9" s="172"/>
      <c r="B9" s="175"/>
      <c r="C9" s="175"/>
      <c r="D9" s="185"/>
      <c r="E9" s="175"/>
      <c r="F9" s="175"/>
      <c r="G9" s="175"/>
      <c r="H9" s="175"/>
      <c r="I9" s="175"/>
      <c r="J9" s="175"/>
      <c r="K9" s="175"/>
      <c r="L9" s="175"/>
      <c r="M9" s="175"/>
      <c r="P9" s="175"/>
      <c r="Q9" s="175"/>
      <c r="R9" s="175"/>
      <c r="S9" s="175"/>
      <c r="T9" s="175"/>
      <c r="U9" s="175"/>
      <c r="V9" s="175"/>
      <c r="W9" s="175"/>
      <c r="X9" s="175"/>
      <c r="Y9" s="175"/>
      <c r="Z9" s="175"/>
      <c r="AA9" s="175"/>
      <c r="AB9" s="175"/>
      <c r="AC9" s="177"/>
      <c r="AD9" s="173"/>
      <c r="AE9" s="174"/>
      <c r="AF9" s="174"/>
      <c r="AG9" s="174"/>
      <c r="AH9" s="174"/>
      <c r="AI9" s="174"/>
      <c r="AJ9" s="174"/>
      <c r="AK9" s="174"/>
      <c r="AL9" s="174"/>
      <c r="AM9" s="174"/>
      <c r="AN9" s="174"/>
      <c r="AO9" s="1"/>
      <c r="AP9" s="1"/>
      <c r="AQ9" s="1"/>
    </row>
    <row r="10" spans="1:43" ht="15.75" customHeight="1" x14ac:dyDescent="0.25">
      <c r="A10" s="172"/>
      <c r="B10" s="175"/>
      <c r="C10" s="734" t="s">
        <v>45</v>
      </c>
      <c r="D10" s="734"/>
      <c r="E10" s="734"/>
      <c r="F10" s="734"/>
      <c r="G10" s="734"/>
      <c r="H10" s="734"/>
      <c r="I10" s="734"/>
      <c r="J10" s="734"/>
      <c r="K10" s="734"/>
      <c r="L10" s="734"/>
      <c r="M10" s="734"/>
      <c r="N10" s="734"/>
      <c r="O10" s="734"/>
      <c r="P10" s="734"/>
      <c r="Q10" s="175"/>
      <c r="R10" s="175"/>
      <c r="S10" s="186" t="s">
        <v>46</v>
      </c>
      <c r="T10" s="187"/>
      <c r="U10" s="731">
        <f>G16</f>
        <v>2024</v>
      </c>
      <c r="V10" s="731"/>
      <c r="W10" s="188"/>
      <c r="X10" s="731">
        <f>K16</f>
        <v>2025</v>
      </c>
      <c r="Y10" s="731"/>
      <c r="Z10" s="188"/>
      <c r="AA10" s="732">
        <f>O16</f>
        <v>2026</v>
      </c>
      <c r="AB10" s="732"/>
      <c r="AC10" s="177"/>
      <c r="AD10" s="173"/>
      <c r="AE10" s="174"/>
      <c r="AF10" s="174"/>
      <c r="AG10" s="174"/>
      <c r="AH10" s="174"/>
      <c r="AI10" s="174"/>
      <c r="AJ10" s="174"/>
      <c r="AK10" s="174"/>
      <c r="AL10" s="174"/>
      <c r="AM10" s="174"/>
      <c r="AN10" s="174"/>
      <c r="AO10" s="1"/>
      <c r="AP10" s="1"/>
      <c r="AQ10" s="1"/>
    </row>
    <row r="11" spans="1:43" ht="4.5" customHeight="1" x14ac:dyDescent="0.2">
      <c r="A11" s="172"/>
      <c r="B11" s="175"/>
      <c r="C11" s="189"/>
      <c r="D11" s="175"/>
      <c r="E11" s="175"/>
      <c r="F11" s="175"/>
      <c r="G11" s="190"/>
      <c r="H11" s="175"/>
      <c r="I11" s="175"/>
      <c r="J11" s="175"/>
      <c r="K11" s="175"/>
      <c r="L11" s="175"/>
      <c r="M11" s="175"/>
      <c r="N11" s="175"/>
      <c r="O11" s="175"/>
      <c r="P11" s="177"/>
      <c r="Q11" s="175"/>
      <c r="R11" s="175"/>
      <c r="S11" s="191"/>
      <c r="T11" s="192"/>
      <c r="U11" s="192"/>
      <c r="V11" s="192"/>
      <c r="W11" s="192"/>
      <c r="X11" s="192"/>
      <c r="Y11" s="192"/>
      <c r="Z11" s="192"/>
      <c r="AA11" s="192"/>
      <c r="AB11" s="193"/>
      <c r="AC11" s="177"/>
      <c r="AD11" s="173"/>
      <c r="AE11" s="174"/>
      <c r="AF11" s="174"/>
      <c r="AG11" s="174"/>
      <c r="AH11" s="174"/>
      <c r="AI11" s="174"/>
      <c r="AJ11" s="174"/>
      <c r="AK11" s="174"/>
      <c r="AL11" s="174"/>
      <c r="AM11" s="174"/>
      <c r="AN11" s="174"/>
      <c r="AO11" s="1"/>
      <c r="AP11" s="1"/>
      <c r="AQ11" s="1"/>
    </row>
    <row r="12" spans="1:43" ht="15" customHeight="1" x14ac:dyDescent="0.2">
      <c r="A12" s="172"/>
      <c r="B12" s="175"/>
      <c r="C12" s="189"/>
      <c r="D12" s="175"/>
      <c r="E12" s="175"/>
      <c r="F12" s="175"/>
      <c r="G12" s="175"/>
      <c r="H12" s="175"/>
      <c r="I12" s="175"/>
      <c r="J12" s="175"/>
      <c r="K12" s="175"/>
      <c r="L12" s="175"/>
      <c r="M12" s="175"/>
      <c r="N12" s="175"/>
      <c r="O12" s="175"/>
      <c r="P12" s="177"/>
      <c r="Q12" s="175"/>
      <c r="R12" s="175"/>
      <c r="S12" s="191"/>
      <c r="T12" s="192"/>
      <c r="U12" s="194" t="s">
        <v>47</v>
      </c>
      <c r="V12" s="194" t="s">
        <v>48</v>
      </c>
      <c r="W12" s="195"/>
      <c r="X12" s="195" t="s">
        <v>47</v>
      </c>
      <c r="Y12" s="194" t="s">
        <v>48</v>
      </c>
      <c r="Z12" s="195"/>
      <c r="AA12" s="195" t="s">
        <v>47</v>
      </c>
      <c r="AB12" s="196" t="s">
        <v>48</v>
      </c>
      <c r="AC12" s="177"/>
      <c r="AD12" s="173"/>
      <c r="AE12" s="174"/>
      <c r="AF12" s="174"/>
      <c r="AG12" s="174"/>
      <c r="AH12" s="174"/>
      <c r="AI12" s="174"/>
      <c r="AJ12" s="174"/>
      <c r="AK12" s="174"/>
      <c r="AL12" s="174"/>
      <c r="AM12" s="174"/>
      <c r="AN12" s="174"/>
      <c r="AO12" s="1"/>
      <c r="AP12" s="1"/>
      <c r="AQ12" s="1"/>
    </row>
    <row r="13" spans="1:43" ht="18.399999999999999" customHeight="1" x14ac:dyDescent="0.2">
      <c r="A13" s="172"/>
      <c r="B13" s="175"/>
      <c r="C13" s="189"/>
      <c r="D13" s="197" t="s">
        <v>49</v>
      </c>
      <c r="E13" s="198"/>
      <c r="F13" s="198"/>
      <c r="G13" s="199"/>
      <c r="H13" s="198"/>
      <c r="I13" s="198"/>
      <c r="J13" s="198"/>
      <c r="K13" s="198"/>
      <c r="L13" s="198"/>
      <c r="M13" s="200"/>
      <c r="N13" s="201"/>
      <c r="O13" s="201"/>
      <c r="P13" s="177"/>
      <c r="Q13" s="175"/>
      <c r="R13" s="175"/>
      <c r="S13" s="202" t="s">
        <v>50</v>
      </c>
      <c r="T13" s="203"/>
      <c r="U13" s="204"/>
      <c r="V13" s="205">
        <f>U13*12</f>
        <v>0</v>
      </c>
      <c r="W13" s="206"/>
      <c r="X13" s="207"/>
      <c r="Y13" s="205">
        <f>X13*12</f>
        <v>0</v>
      </c>
      <c r="Z13" s="206"/>
      <c r="AA13" s="207"/>
      <c r="AB13" s="208">
        <f>AA13*12</f>
        <v>0</v>
      </c>
      <c r="AC13" s="177"/>
      <c r="AD13" s="173"/>
      <c r="AE13" s="174"/>
      <c r="AF13" s="174"/>
      <c r="AG13" s="174"/>
      <c r="AH13" s="174"/>
      <c r="AI13" s="174"/>
      <c r="AJ13" s="174"/>
      <c r="AK13" s="174"/>
      <c r="AL13" s="174"/>
      <c r="AM13" s="174"/>
      <c r="AN13" s="174"/>
      <c r="AO13" s="1"/>
      <c r="AP13" s="1"/>
      <c r="AQ13" s="1"/>
    </row>
    <row r="14" spans="1:43" ht="15" customHeight="1" x14ac:dyDescent="0.2">
      <c r="A14" s="172"/>
      <c r="B14" s="175"/>
      <c r="C14" s="189"/>
      <c r="D14" s="209" t="s">
        <v>51</v>
      </c>
      <c r="E14" s="210"/>
      <c r="F14" s="210"/>
      <c r="G14" s="211"/>
      <c r="H14" s="210"/>
      <c r="I14" s="210"/>
      <c r="J14" s="210"/>
      <c r="K14" s="210"/>
      <c r="L14" s="210"/>
      <c r="M14" s="212"/>
      <c r="N14" s="201"/>
      <c r="O14" s="201"/>
      <c r="P14" s="177"/>
      <c r="Q14" s="175"/>
      <c r="R14" s="175"/>
      <c r="S14" s="175"/>
      <c r="T14" s="175"/>
      <c r="U14" s="175"/>
      <c r="V14" s="175"/>
      <c r="W14" s="175"/>
      <c r="X14" s="175"/>
      <c r="Y14" s="175"/>
      <c r="Z14" s="175"/>
      <c r="AA14" s="175"/>
      <c r="AB14" s="175"/>
      <c r="AC14" s="177"/>
      <c r="AD14" s="173"/>
      <c r="AE14" s="174"/>
      <c r="AF14" s="174"/>
      <c r="AG14" s="174"/>
      <c r="AH14" s="174"/>
      <c r="AI14" s="174"/>
      <c r="AJ14" s="174"/>
      <c r="AK14" s="174"/>
      <c r="AL14" s="174"/>
      <c r="AM14" s="174"/>
      <c r="AN14" s="174"/>
      <c r="AO14" s="1"/>
      <c r="AP14" s="1"/>
      <c r="AQ14" s="1"/>
    </row>
    <row r="15" spans="1:43" ht="15.75" customHeight="1" x14ac:dyDescent="0.2">
      <c r="A15" s="172"/>
      <c r="B15" s="175"/>
      <c r="C15" s="189"/>
      <c r="D15" s="175"/>
      <c r="E15" s="175"/>
      <c r="F15" s="175"/>
      <c r="G15" s="175"/>
      <c r="H15" s="175"/>
      <c r="I15" s="175"/>
      <c r="J15" s="175"/>
      <c r="K15" s="175"/>
      <c r="L15" s="175"/>
      <c r="M15" s="175"/>
      <c r="N15" s="175"/>
      <c r="O15" s="175"/>
      <c r="P15" s="177"/>
      <c r="Q15" s="175"/>
      <c r="R15" s="175"/>
      <c r="S15" s="213" t="s">
        <v>52</v>
      </c>
      <c r="T15" s="214"/>
      <c r="U15" s="731">
        <f>U10</f>
        <v>2024</v>
      </c>
      <c r="V15" s="731"/>
      <c r="W15" s="188"/>
      <c r="X15" s="731">
        <f>X10</f>
        <v>2025</v>
      </c>
      <c r="Y15" s="731"/>
      <c r="Z15" s="188"/>
      <c r="AA15" s="732">
        <f>AA10</f>
        <v>2026</v>
      </c>
      <c r="AB15" s="732"/>
      <c r="AC15" s="177"/>
      <c r="AD15" s="173"/>
      <c r="AE15" s="174"/>
      <c r="AF15" s="174"/>
      <c r="AG15" s="174"/>
      <c r="AH15" s="174"/>
      <c r="AI15" s="174"/>
      <c r="AJ15" s="174"/>
      <c r="AK15" s="174"/>
      <c r="AL15" s="174"/>
      <c r="AM15" s="174"/>
      <c r="AN15" s="174"/>
      <c r="AO15" s="1"/>
      <c r="AP15" s="1"/>
      <c r="AQ15" s="1"/>
    </row>
    <row r="16" spans="1:43" ht="15.75" customHeight="1" x14ac:dyDescent="0.25">
      <c r="A16" s="172"/>
      <c r="B16" s="175"/>
      <c r="C16" s="189"/>
      <c r="D16" s="730" t="s">
        <v>53</v>
      </c>
      <c r="E16" s="730"/>
      <c r="G16" s="215">
        <f>'Cte. Ing. i Desp.'!D7</f>
        <v>2024</v>
      </c>
      <c r="H16" s="175"/>
      <c r="I16" s="216" t="s">
        <v>54</v>
      </c>
      <c r="J16" s="217"/>
      <c r="K16" s="218">
        <f>'Cte. Ing. i Desp.'!F7</f>
        <v>2025</v>
      </c>
      <c r="L16" s="219">
        <v>14</v>
      </c>
      <c r="M16" s="175"/>
      <c r="N16" s="220"/>
      <c r="O16" s="215">
        <f>'Cte. Ing. i Desp.'!H7</f>
        <v>2026</v>
      </c>
      <c r="P16" s="177"/>
      <c r="Q16" s="175"/>
      <c r="R16" s="175"/>
      <c r="S16" s="191"/>
      <c r="T16" s="192"/>
      <c r="U16" s="221" t="s">
        <v>47</v>
      </c>
      <c r="V16" s="222" t="s">
        <v>48</v>
      </c>
      <c r="W16" s="223"/>
      <c r="X16" s="221" t="s">
        <v>47</v>
      </c>
      <c r="Y16" s="222" t="s">
        <v>48</v>
      </c>
      <c r="Z16" s="223"/>
      <c r="AA16" s="221" t="s">
        <v>47</v>
      </c>
      <c r="AB16" s="224" t="s">
        <v>48</v>
      </c>
      <c r="AC16" s="177"/>
      <c r="AD16" s="173"/>
      <c r="AE16" s="174"/>
      <c r="AF16" s="174"/>
      <c r="AG16" s="174"/>
      <c r="AH16" s="174"/>
      <c r="AI16" s="174"/>
      <c r="AJ16" s="174"/>
      <c r="AK16" s="174"/>
      <c r="AL16" s="174"/>
      <c r="AM16" s="174"/>
      <c r="AN16" s="174"/>
      <c r="AO16" s="1"/>
      <c r="AP16" s="1"/>
      <c r="AQ16" s="1"/>
    </row>
    <row r="17" spans="1:43" ht="15.75" customHeight="1" x14ac:dyDescent="0.2">
      <c r="A17" s="172"/>
      <c r="B17" s="175"/>
      <c r="C17" s="189"/>
      <c r="D17" s="175"/>
      <c r="E17" s="175"/>
      <c r="F17" s="175"/>
      <c r="G17" s="175"/>
      <c r="H17" s="175"/>
      <c r="I17" s="175"/>
      <c r="J17" s="175"/>
      <c r="K17" s="175"/>
      <c r="L17" s="175"/>
      <c r="M17" s="175"/>
      <c r="N17" s="175"/>
      <c r="O17" s="175"/>
      <c r="P17" s="177"/>
      <c r="Q17" s="175"/>
      <c r="R17" s="175"/>
      <c r="S17" s="225"/>
      <c r="T17" s="226"/>
      <c r="U17" s="227"/>
      <c r="V17" s="228">
        <f>U17*12</f>
        <v>0</v>
      </c>
      <c r="W17" s="223"/>
      <c r="X17" s="227"/>
      <c r="Y17" s="228">
        <f>X17*12</f>
        <v>0</v>
      </c>
      <c r="Z17" s="223"/>
      <c r="AA17" s="227"/>
      <c r="AB17" s="229">
        <f>AA17*12</f>
        <v>0</v>
      </c>
      <c r="AC17" s="177"/>
      <c r="AD17" s="173"/>
      <c r="AE17" s="174"/>
      <c r="AF17" s="174"/>
      <c r="AG17" s="174"/>
      <c r="AH17" s="174"/>
      <c r="AI17" s="174"/>
      <c r="AJ17" s="174"/>
      <c r="AK17" s="174"/>
      <c r="AL17" s="174"/>
      <c r="AM17" s="174"/>
      <c r="AN17" s="174"/>
      <c r="AO17" s="1"/>
      <c r="AP17" s="1"/>
      <c r="AQ17" s="1"/>
    </row>
    <row r="18" spans="1:43" ht="15.75" customHeight="1" x14ac:dyDescent="0.2">
      <c r="A18" s="172"/>
      <c r="B18" s="175"/>
      <c r="C18" s="189"/>
      <c r="D18" s="230"/>
      <c r="E18" s="231">
        <f>U10</f>
        <v>2024</v>
      </c>
      <c r="F18" s="232"/>
      <c r="G18" s="232"/>
      <c r="H18" s="233"/>
      <c r="I18" s="231">
        <f>X10</f>
        <v>2025</v>
      </c>
      <c r="J18" s="234"/>
      <c r="K18" s="234"/>
      <c r="L18" s="235"/>
      <c r="M18" s="231">
        <f>AA10</f>
        <v>2026</v>
      </c>
      <c r="N18" s="236"/>
      <c r="O18" s="236"/>
      <c r="P18" s="177"/>
      <c r="Q18" s="175"/>
      <c r="R18" s="175"/>
      <c r="S18" s="225"/>
      <c r="T18" s="226"/>
      <c r="U18" s="237"/>
      <c r="V18" s="228">
        <f>U18*12</f>
        <v>0</v>
      </c>
      <c r="W18" s="223"/>
      <c r="X18" s="227"/>
      <c r="Y18" s="228">
        <f>X18*12</f>
        <v>0</v>
      </c>
      <c r="Z18" s="223"/>
      <c r="AA18" s="227"/>
      <c r="AB18" s="229">
        <f>AA18*12</f>
        <v>0</v>
      </c>
      <c r="AC18" s="177"/>
      <c r="AD18" s="173"/>
      <c r="AE18" s="174"/>
      <c r="AF18" s="174"/>
      <c r="AG18" s="174"/>
      <c r="AH18" s="174"/>
      <c r="AI18" s="174"/>
      <c r="AJ18" s="174"/>
      <c r="AK18" s="174"/>
      <c r="AL18" s="174"/>
      <c r="AM18" s="174"/>
      <c r="AN18" s="174"/>
      <c r="AO18" s="1"/>
      <c r="AP18" s="1"/>
      <c r="AQ18" s="1"/>
    </row>
    <row r="19" spans="1:43" ht="15.75" customHeight="1" x14ac:dyDescent="0.2">
      <c r="A19" s="172"/>
      <c r="B19" s="175"/>
      <c r="C19" s="189"/>
      <c r="D19" s="238" t="s">
        <v>55</v>
      </c>
      <c r="E19" s="239" t="s">
        <v>56</v>
      </c>
      <c r="F19" s="240"/>
      <c r="G19" s="230" t="s">
        <v>57</v>
      </c>
      <c r="H19" s="241"/>
      <c r="I19" s="239" t="s">
        <v>56</v>
      </c>
      <c r="J19" s="242" t="s">
        <v>58</v>
      </c>
      <c r="K19" s="243" t="s">
        <v>57</v>
      </c>
      <c r="L19" s="244"/>
      <c r="M19" s="239" t="s">
        <v>56</v>
      </c>
      <c r="N19" s="245" t="s">
        <v>58</v>
      </c>
      <c r="O19" s="246" t="s">
        <v>57</v>
      </c>
      <c r="P19" s="177"/>
      <c r="Q19" s="175"/>
      <c r="R19" s="175"/>
      <c r="S19" s="247"/>
      <c r="T19" s="226"/>
      <c r="U19" s="248"/>
      <c r="V19" s="249">
        <f>U19*12</f>
        <v>0</v>
      </c>
      <c r="W19" s="223"/>
      <c r="X19" s="248"/>
      <c r="Y19" s="249">
        <f>X19*12</f>
        <v>0</v>
      </c>
      <c r="Z19" s="223"/>
      <c r="AA19" s="248"/>
      <c r="AB19" s="250">
        <f>AA19*12</f>
        <v>0</v>
      </c>
      <c r="AC19" s="177"/>
      <c r="AD19" s="173"/>
      <c r="AE19" s="174"/>
      <c r="AF19" s="174"/>
      <c r="AG19" s="174"/>
      <c r="AH19" s="174"/>
      <c r="AI19" s="174"/>
      <c r="AJ19" s="174"/>
      <c r="AK19" s="174"/>
      <c r="AL19" s="174"/>
      <c r="AM19" s="174"/>
      <c r="AN19" s="174"/>
      <c r="AO19" s="1"/>
      <c r="AP19" s="1"/>
      <c r="AQ19" s="1"/>
    </row>
    <row r="20" spans="1:43" ht="15.75" customHeight="1" x14ac:dyDescent="0.2">
      <c r="A20" s="172"/>
      <c r="B20" s="175"/>
      <c r="C20" s="189"/>
      <c r="D20" s="251"/>
      <c r="E20" s="252"/>
      <c r="F20" s="253">
        <f t="shared" ref="F20:F27" si="0">E20*1.27</f>
        <v>0</v>
      </c>
      <c r="G20" s="253">
        <f t="shared" ref="G20:G27" si="1">F20*12+E20*($L$16-12)</f>
        <v>0</v>
      </c>
      <c r="H20" s="254"/>
      <c r="I20" s="252"/>
      <c r="J20" s="253">
        <f t="shared" ref="J20:J27" si="2">I20*1.27</f>
        <v>0</v>
      </c>
      <c r="K20" s="253">
        <f t="shared" ref="K20:K27" si="3">J20*12+I20*($L$16-12)</f>
        <v>0</v>
      </c>
      <c r="L20" s="254"/>
      <c r="M20" s="252"/>
      <c r="N20" s="255">
        <f t="shared" ref="N20:N27" si="4">M20*1.27</f>
        <v>0</v>
      </c>
      <c r="O20" s="256">
        <f t="shared" ref="O20:O27" si="5">N20*12+M20*($L$16-12)</f>
        <v>0</v>
      </c>
      <c r="P20" s="177"/>
      <c r="Q20" s="175"/>
      <c r="R20" s="175"/>
      <c r="S20" s="257" t="s">
        <v>26</v>
      </c>
      <c r="T20" s="258"/>
      <c r="U20" s="259"/>
      <c r="V20" s="260">
        <f>SUM(V17:V19)</f>
        <v>0</v>
      </c>
      <c r="W20" s="261"/>
      <c r="X20" s="262"/>
      <c r="Y20" s="260">
        <f>SUM(Y17:Y19)</f>
        <v>0</v>
      </c>
      <c r="Z20" s="261"/>
      <c r="AA20" s="262"/>
      <c r="AB20" s="263">
        <f>SUM(AB17:AB19)</f>
        <v>0</v>
      </c>
      <c r="AC20" s="177"/>
      <c r="AD20" s="173"/>
      <c r="AE20" s="174"/>
      <c r="AF20" s="174"/>
      <c r="AG20" s="174"/>
      <c r="AH20" s="174"/>
      <c r="AI20" s="174"/>
      <c r="AJ20" s="174"/>
      <c r="AK20" s="174"/>
      <c r="AL20" s="174"/>
      <c r="AM20" s="174"/>
      <c r="AN20" s="174"/>
      <c r="AO20" s="1"/>
      <c r="AP20" s="1"/>
      <c r="AQ20" s="1"/>
    </row>
    <row r="21" spans="1:43" ht="15.75" customHeight="1" x14ac:dyDescent="0.2">
      <c r="A21" s="172"/>
      <c r="B21" s="175"/>
      <c r="C21" s="189"/>
      <c r="D21" s="264"/>
      <c r="E21" s="252"/>
      <c r="F21" s="253">
        <f t="shared" si="0"/>
        <v>0</v>
      </c>
      <c r="G21" s="253">
        <f t="shared" si="1"/>
        <v>0</v>
      </c>
      <c r="H21" s="254"/>
      <c r="I21" s="252"/>
      <c r="J21" s="253">
        <f t="shared" si="2"/>
        <v>0</v>
      </c>
      <c r="K21" s="253">
        <f t="shared" si="3"/>
        <v>0</v>
      </c>
      <c r="L21" s="254"/>
      <c r="M21" s="252"/>
      <c r="N21" s="255">
        <f t="shared" si="4"/>
        <v>0</v>
      </c>
      <c r="O21" s="256">
        <f t="shared" si="5"/>
        <v>0</v>
      </c>
      <c r="P21" s="177"/>
      <c r="Q21" s="175"/>
      <c r="R21" s="175"/>
      <c r="S21" s="175"/>
      <c r="T21" s="175"/>
      <c r="U21" s="175"/>
      <c r="V21" s="175"/>
      <c r="W21" s="175"/>
      <c r="X21" s="175"/>
      <c r="Y21" s="175"/>
      <c r="Z21" s="175"/>
      <c r="AA21" s="175"/>
      <c r="AB21" s="175"/>
      <c r="AC21" s="177"/>
      <c r="AD21" s="173"/>
      <c r="AE21" s="174"/>
      <c r="AF21" s="174"/>
      <c r="AG21" s="174"/>
      <c r="AH21" s="174"/>
      <c r="AI21" s="174"/>
      <c r="AJ21" s="174"/>
      <c r="AK21" s="174"/>
      <c r="AL21" s="174"/>
      <c r="AM21" s="174"/>
      <c r="AN21" s="174"/>
      <c r="AO21" s="1"/>
      <c r="AP21" s="1"/>
      <c r="AQ21" s="1"/>
    </row>
    <row r="22" spans="1:43" ht="15.75" customHeight="1" x14ac:dyDescent="0.2">
      <c r="A22" s="172"/>
      <c r="B22" s="175"/>
      <c r="C22" s="189"/>
      <c r="D22" s="264"/>
      <c r="E22" s="252"/>
      <c r="F22" s="253">
        <f t="shared" si="0"/>
        <v>0</v>
      </c>
      <c r="G22" s="253">
        <f t="shared" si="1"/>
        <v>0</v>
      </c>
      <c r="H22" s="254"/>
      <c r="I22" s="252"/>
      <c r="J22" s="253">
        <f t="shared" si="2"/>
        <v>0</v>
      </c>
      <c r="K22" s="253">
        <f t="shared" si="3"/>
        <v>0</v>
      </c>
      <c r="L22" s="254"/>
      <c r="M22" s="252"/>
      <c r="N22" s="255">
        <f t="shared" si="4"/>
        <v>0</v>
      </c>
      <c r="O22" s="256">
        <f t="shared" si="5"/>
        <v>0</v>
      </c>
      <c r="P22" s="177"/>
      <c r="Q22" s="175"/>
      <c r="R22" s="175"/>
      <c r="S22" s="213" t="s">
        <v>59</v>
      </c>
      <c r="T22" s="214"/>
      <c r="U22" s="731">
        <f>U10</f>
        <v>2024</v>
      </c>
      <c r="V22" s="731"/>
      <c r="W22" s="188"/>
      <c r="X22" s="731">
        <f>X10</f>
        <v>2025</v>
      </c>
      <c r="Y22" s="731"/>
      <c r="Z22" s="188"/>
      <c r="AA22" s="732">
        <f>AA10</f>
        <v>2026</v>
      </c>
      <c r="AB22" s="732"/>
      <c r="AC22" s="177"/>
      <c r="AD22" s="173"/>
      <c r="AE22" s="174"/>
      <c r="AF22" s="174"/>
      <c r="AG22" s="174"/>
      <c r="AH22" s="174"/>
      <c r="AI22" s="174"/>
      <c r="AJ22" s="174"/>
      <c r="AK22" s="174"/>
      <c r="AL22" s="174"/>
      <c r="AM22" s="174"/>
      <c r="AN22" s="174"/>
      <c r="AO22" s="1"/>
      <c r="AP22" s="1"/>
      <c r="AQ22" s="1"/>
    </row>
    <row r="23" spans="1:43" ht="15.75" customHeight="1" x14ac:dyDescent="0.2">
      <c r="A23" s="172"/>
      <c r="B23" s="175"/>
      <c r="C23" s="189"/>
      <c r="D23" s="264"/>
      <c r="E23" s="252"/>
      <c r="F23" s="253">
        <f t="shared" si="0"/>
        <v>0</v>
      </c>
      <c r="G23" s="253">
        <f t="shared" si="1"/>
        <v>0</v>
      </c>
      <c r="H23" s="254"/>
      <c r="I23" s="252"/>
      <c r="J23" s="253">
        <f t="shared" si="2"/>
        <v>0</v>
      </c>
      <c r="K23" s="253">
        <f t="shared" si="3"/>
        <v>0</v>
      </c>
      <c r="L23" s="254"/>
      <c r="M23" s="252"/>
      <c r="N23" s="255">
        <f t="shared" si="4"/>
        <v>0</v>
      </c>
      <c r="O23" s="256">
        <f t="shared" si="5"/>
        <v>0</v>
      </c>
      <c r="P23" s="177"/>
      <c r="Q23" s="175"/>
      <c r="R23" s="175"/>
      <c r="S23" s="191"/>
      <c r="T23" s="192"/>
      <c r="U23" s="221" t="s">
        <v>47</v>
      </c>
      <c r="V23" s="222" t="s">
        <v>48</v>
      </c>
      <c r="W23" s="223"/>
      <c r="X23" s="221" t="s">
        <v>47</v>
      </c>
      <c r="Y23" s="222" t="s">
        <v>48</v>
      </c>
      <c r="Z23" s="223"/>
      <c r="AA23" s="221" t="s">
        <v>47</v>
      </c>
      <c r="AB23" s="224" t="s">
        <v>48</v>
      </c>
      <c r="AC23" s="177"/>
      <c r="AD23" s="173"/>
      <c r="AE23" s="174"/>
      <c r="AF23" s="174"/>
      <c r="AG23" s="174"/>
      <c r="AH23" s="174"/>
      <c r="AI23" s="174"/>
      <c r="AJ23" s="174"/>
      <c r="AK23" s="174"/>
      <c r="AL23" s="174"/>
      <c r="AM23" s="174"/>
      <c r="AN23" s="174"/>
      <c r="AO23" s="1"/>
      <c r="AP23" s="1"/>
      <c r="AQ23" s="1"/>
    </row>
    <row r="24" spans="1:43" ht="15.75" customHeight="1" x14ac:dyDescent="0.2">
      <c r="A24" s="172"/>
      <c r="B24" s="175"/>
      <c r="C24" s="189"/>
      <c r="D24" s="264"/>
      <c r="E24" s="252"/>
      <c r="F24" s="253">
        <f t="shared" si="0"/>
        <v>0</v>
      </c>
      <c r="G24" s="253">
        <f t="shared" si="1"/>
        <v>0</v>
      </c>
      <c r="H24" s="254"/>
      <c r="I24" s="252"/>
      <c r="J24" s="253">
        <f t="shared" si="2"/>
        <v>0</v>
      </c>
      <c r="K24" s="253">
        <f t="shared" si="3"/>
        <v>0</v>
      </c>
      <c r="L24" s="254"/>
      <c r="M24" s="252"/>
      <c r="N24" s="255">
        <f t="shared" si="4"/>
        <v>0</v>
      </c>
      <c r="O24" s="256">
        <f t="shared" si="5"/>
        <v>0</v>
      </c>
      <c r="P24" s="177"/>
      <c r="Q24" s="175"/>
      <c r="R24" s="175"/>
      <c r="S24" s="225"/>
      <c r="T24" s="226"/>
      <c r="U24" s="227"/>
      <c r="V24" s="228">
        <f>U24*12</f>
        <v>0</v>
      </c>
      <c r="W24" s="223"/>
      <c r="X24" s="227"/>
      <c r="Y24" s="228">
        <f>X24*12</f>
        <v>0</v>
      </c>
      <c r="Z24" s="223"/>
      <c r="AA24" s="227"/>
      <c r="AB24" s="229">
        <f>AA24*12</f>
        <v>0</v>
      </c>
      <c r="AC24" s="177"/>
      <c r="AD24" s="173"/>
      <c r="AE24" s="174"/>
      <c r="AF24" s="174"/>
      <c r="AG24" s="174"/>
      <c r="AH24" s="174"/>
      <c r="AI24" s="174"/>
      <c r="AJ24" s="174"/>
      <c r="AK24" s="174"/>
      <c r="AL24" s="174"/>
      <c r="AM24" s="174"/>
      <c r="AN24" s="174"/>
      <c r="AO24" s="1"/>
      <c r="AP24" s="1"/>
      <c r="AQ24" s="1"/>
    </row>
    <row r="25" spans="1:43" ht="15.75" customHeight="1" x14ac:dyDescent="0.2">
      <c r="A25" s="172"/>
      <c r="B25" s="175"/>
      <c r="C25" s="189"/>
      <c r="D25" s="264"/>
      <c r="E25" s="252"/>
      <c r="F25" s="253">
        <f t="shared" si="0"/>
        <v>0</v>
      </c>
      <c r="G25" s="253">
        <f t="shared" si="1"/>
        <v>0</v>
      </c>
      <c r="H25" s="254"/>
      <c r="I25" s="252"/>
      <c r="J25" s="253">
        <f t="shared" si="2"/>
        <v>0</v>
      </c>
      <c r="K25" s="253">
        <f t="shared" si="3"/>
        <v>0</v>
      </c>
      <c r="L25" s="254"/>
      <c r="M25" s="252"/>
      <c r="N25" s="255">
        <f t="shared" si="4"/>
        <v>0</v>
      </c>
      <c r="O25" s="256">
        <f t="shared" si="5"/>
        <v>0</v>
      </c>
      <c r="P25" s="177"/>
      <c r="Q25" s="175"/>
      <c r="R25" s="175"/>
      <c r="S25" s="225"/>
      <c r="T25" s="226"/>
      <c r="U25" s="237"/>
      <c r="V25" s="228">
        <f>U25*12</f>
        <v>0</v>
      </c>
      <c r="W25" s="223"/>
      <c r="X25" s="227"/>
      <c r="Y25" s="228">
        <f>X25*12</f>
        <v>0</v>
      </c>
      <c r="Z25" s="223"/>
      <c r="AA25" s="227"/>
      <c r="AB25" s="229">
        <f>AA25*12</f>
        <v>0</v>
      </c>
      <c r="AC25" s="177"/>
      <c r="AD25" s="173"/>
      <c r="AE25" s="174"/>
      <c r="AF25" s="174"/>
      <c r="AG25" s="174"/>
      <c r="AH25" s="174"/>
      <c r="AI25" s="174"/>
      <c r="AJ25" s="174"/>
      <c r="AK25" s="174"/>
      <c r="AL25" s="174"/>
      <c r="AM25" s="174"/>
      <c r="AN25" s="174"/>
      <c r="AO25" s="1"/>
      <c r="AP25" s="1"/>
      <c r="AQ25" s="1"/>
    </row>
    <row r="26" spans="1:43" ht="15.75" customHeight="1" x14ac:dyDescent="0.2">
      <c r="A26" s="172"/>
      <c r="B26" s="175"/>
      <c r="C26" s="189"/>
      <c r="D26" s="264"/>
      <c r="E26" s="252"/>
      <c r="F26" s="253">
        <f t="shared" si="0"/>
        <v>0</v>
      </c>
      <c r="G26" s="253">
        <f t="shared" si="1"/>
        <v>0</v>
      </c>
      <c r="H26" s="254"/>
      <c r="I26" s="252"/>
      <c r="J26" s="253">
        <f t="shared" si="2"/>
        <v>0</v>
      </c>
      <c r="K26" s="253">
        <f t="shared" si="3"/>
        <v>0</v>
      </c>
      <c r="L26" s="254"/>
      <c r="M26" s="252"/>
      <c r="N26" s="255">
        <f t="shared" si="4"/>
        <v>0</v>
      </c>
      <c r="O26" s="256">
        <f t="shared" si="5"/>
        <v>0</v>
      </c>
      <c r="P26" s="177"/>
      <c r="Q26" s="175"/>
      <c r="R26" s="175"/>
      <c r="S26" s="247"/>
      <c r="T26" s="226"/>
      <c r="U26" s="248"/>
      <c r="V26" s="249">
        <f>U26*12</f>
        <v>0</v>
      </c>
      <c r="W26" s="223"/>
      <c r="X26" s="248"/>
      <c r="Y26" s="249">
        <f>X26*12</f>
        <v>0</v>
      </c>
      <c r="Z26" s="223"/>
      <c r="AA26" s="248"/>
      <c r="AB26" s="250">
        <f>AA26*12</f>
        <v>0</v>
      </c>
      <c r="AC26" s="177"/>
      <c r="AD26" s="173"/>
      <c r="AE26" s="174"/>
      <c r="AF26" s="174"/>
      <c r="AG26" s="174"/>
      <c r="AH26" s="174"/>
      <c r="AI26" s="174"/>
      <c r="AJ26" s="174"/>
      <c r="AK26" s="174"/>
      <c r="AL26" s="174"/>
      <c r="AM26" s="174"/>
      <c r="AN26" s="174"/>
      <c r="AO26" s="1"/>
      <c r="AP26" s="1"/>
      <c r="AQ26" s="1"/>
    </row>
    <row r="27" spans="1:43" ht="15.75" customHeight="1" x14ac:dyDescent="0.2">
      <c r="A27" s="172"/>
      <c r="B27" s="175"/>
      <c r="C27" s="189"/>
      <c r="D27" s="265"/>
      <c r="E27" s="266"/>
      <c r="F27" s="253">
        <f t="shared" si="0"/>
        <v>0</v>
      </c>
      <c r="G27" s="253">
        <f t="shared" si="1"/>
        <v>0</v>
      </c>
      <c r="H27" s="254"/>
      <c r="I27" s="266"/>
      <c r="J27" s="253">
        <f t="shared" si="2"/>
        <v>0</v>
      </c>
      <c r="K27" s="253">
        <f t="shared" si="3"/>
        <v>0</v>
      </c>
      <c r="L27" s="254"/>
      <c r="M27" s="266"/>
      <c r="N27" s="255">
        <f t="shared" si="4"/>
        <v>0</v>
      </c>
      <c r="O27" s="256">
        <f t="shared" si="5"/>
        <v>0</v>
      </c>
      <c r="P27" s="177"/>
      <c r="Q27" s="175"/>
      <c r="R27" s="175"/>
      <c r="S27" s="247"/>
      <c r="T27" s="226"/>
      <c r="U27" s="248"/>
      <c r="V27" s="249">
        <f>U27*12</f>
        <v>0</v>
      </c>
      <c r="W27" s="223"/>
      <c r="X27" s="248"/>
      <c r="Y27" s="249">
        <f>X27*12</f>
        <v>0</v>
      </c>
      <c r="Z27" s="223"/>
      <c r="AA27" s="248"/>
      <c r="AB27" s="250">
        <f>AA27*12</f>
        <v>0</v>
      </c>
      <c r="AC27" s="177"/>
      <c r="AD27" s="173"/>
      <c r="AE27" s="174"/>
      <c r="AF27" s="174"/>
      <c r="AG27" s="174"/>
      <c r="AH27" s="174"/>
      <c r="AI27" s="174"/>
      <c r="AJ27" s="174"/>
      <c r="AK27" s="174"/>
      <c r="AL27" s="174"/>
      <c r="AM27" s="174"/>
      <c r="AN27" s="174"/>
      <c r="AO27" s="1"/>
      <c r="AP27" s="1"/>
      <c r="AQ27" s="1"/>
    </row>
    <row r="28" spans="1:43" ht="15.75" customHeight="1" x14ac:dyDescent="0.2">
      <c r="A28" s="172"/>
      <c r="B28" s="175"/>
      <c r="C28" s="189"/>
      <c r="D28" s="267" t="s">
        <v>60</v>
      </c>
      <c r="E28" s="268">
        <f>G28</f>
        <v>0</v>
      </c>
      <c r="F28" s="269"/>
      <c r="G28" s="270">
        <f>SUM(G20:G27)</f>
        <v>0</v>
      </c>
      <c r="H28" s="271"/>
      <c r="I28" s="272">
        <f>K28</f>
        <v>0</v>
      </c>
      <c r="J28" s="270"/>
      <c r="K28" s="270">
        <f>SUM(K20:K27)</f>
        <v>0</v>
      </c>
      <c r="L28" s="271"/>
      <c r="M28" s="272">
        <f>O28</f>
        <v>0</v>
      </c>
      <c r="N28" s="236"/>
      <c r="O28" s="273">
        <f>SUM(O20:O27)</f>
        <v>0</v>
      </c>
      <c r="P28" s="177"/>
      <c r="Q28" s="175"/>
      <c r="R28" s="175"/>
      <c r="S28" s="257" t="s">
        <v>26</v>
      </c>
      <c r="T28" s="258"/>
      <c r="U28" s="259"/>
      <c r="V28" s="260">
        <f>SUM(V24:V27)</f>
        <v>0</v>
      </c>
      <c r="W28" s="261"/>
      <c r="X28" s="262"/>
      <c r="Y28" s="260">
        <f>SUM(Y24:Y27)</f>
        <v>0</v>
      </c>
      <c r="Z28" s="261"/>
      <c r="AA28" s="262"/>
      <c r="AB28" s="263">
        <f>SUM(AB24:AB27)</f>
        <v>0</v>
      </c>
      <c r="AC28" s="177"/>
      <c r="AD28" s="173"/>
      <c r="AE28" s="174"/>
      <c r="AF28" s="174"/>
      <c r="AG28" s="174"/>
      <c r="AH28" s="174"/>
      <c r="AI28" s="174"/>
      <c r="AJ28" s="174"/>
      <c r="AK28" s="174"/>
      <c r="AL28" s="174"/>
      <c r="AM28" s="174"/>
      <c r="AN28" s="174"/>
      <c r="AO28" s="1"/>
      <c r="AP28" s="1"/>
      <c r="AQ28" s="1"/>
    </row>
    <row r="29" spans="1:43" ht="15.75" customHeight="1" x14ac:dyDescent="0.2">
      <c r="A29" s="172"/>
      <c r="B29" s="175"/>
      <c r="C29" s="189"/>
      <c r="D29" s="175"/>
      <c r="E29" s="175"/>
      <c r="F29" s="175"/>
      <c r="G29" s="175"/>
      <c r="H29" s="175"/>
      <c r="I29" s="175"/>
      <c r="K29" s="175"/>
      <c r="L29" s="175"/>
      <c r="M29" s="175"/>
      <c r="O29" s="175"/>
      <c r="P29" s="177"/>
      <c r="Q29" s="175"/>
      <c r="R29" s="175"/>
      <c r="S29" s="175"/>
      <c r="T29" s="175"/>
      <c r="U29" s="175"/>
      <c r="V29" s="175"/>
      <c r="W29" s="175"/>
      <c r="X29" s="175"/>
      <c r="Y29" s="175"/>
      <c r="Z29" s="175"/>
      <c r="AA29" s="175"/>
      <c r="AB29" s="175"/>
      <c r="AC29" s="177"/>
      <c r="AD29" s="173"/>
      <c r="AE29" s="174"/>
      <c r="AF29" s="174"/>
      <c r="AG29" s="174"/>
      <c r="AH29" s="174"/>
      <c r="AI29" s="174"/>
      <c r="AJ29" s="174"/>
      <c r="AK29" s="174"/>
      <c r="AL29" s="174"/>
      <c r="AM29" s="174"/>
      <c r="AN29" s="174"/>
      <c r="AO29" s="1"/>
      <c r="AP29" s="1"/>
      <c r="AQ29" s="1"/>
    </row>
    <row r="30" spans="1:43" ht="15.75" customHeight="1" x14ac:dyDescent="0.25">
      <c r="A30" s="172"/>
      <c r="B30" s="175"/>
      <c r="C30" s="189"/>
      <c r="D30" s="730" t="s">
        <v>61</v>
      </c>
      <c r="E30" s="730"/>
      <c r="G30" s="274">
        <f>G16</f>
        <v>2024</v>
      </c>
      <c r="H30" s="175"/>
      <c r="I30" s="175"/>
      <c r="J30" s="275"/>
      <c r="K30" s="274">
        <f>K16</f>
        <v>2025</v>
      </c>
      <c r="L30" s="175"/>
      <c r="M30" s="175"/>
      <c r="N30" s="236"/>
      <c r="O30" s="274">
        <f>O16</f>
        <v>2026</v>
      </c>
      <c r="P30" s="177"/>
      <c r="Q30" s="175"/>
      <c r="R30" s="175"/>
      <c r="S30" s="213" t="s">
        <v>62</v>
      </c>
      <c r="T30" s="214"/>
      <c r="U30" s="731">
        <f>U10</f>
        <v>2024</v>
      </c>
      <c r="V30" s="731"/>
      <c r="W30" s="188"/>
      <c r="X30" s="731">
        <f>X10</f>
        <v>2025</v>
      </c>
      <c r="Y30" s="731"/>
      <c r="Z30" s="188"/>
      <c r="AA30" s="732">
        <f>AA10</f>
        <v>2026</v>
      </c>
      <c r="AB30" s="732"/>
      <c r="AC30" s="177"/>
      <c r="AD30" s="173"/>
      <c r="AE30" s="174"/>
      <c r="AF30" s="174"/>
      <c r="AG30" s="174"/>
      <c r="AH30" s="174"/>
      <c r="AI30" s="174"/>
      <c r="AJ30" s="174"/>
      <c r="AK30" s="174"/>
      <c r="AL30" s="174"/>
      <c r="AM30" s="174"/>
      <c r="AN30" s="174"/>
      <c r="AO30" s="1"/>
      <c r="AP30" s="1"/>
      <c r="AQ30" s="1"/>
    </row>
    <row r="31" spans="1:43" ht="15.75" customHeight="1" x14ac:dyDescent="0.2">
      <c r="A31" s="172"/>
      <c r="B31" s="175"/>
      <c r="C31" s="189"/>
      <c r="D31" s="240"/>
      <c r="E31" s="231">
        <f>U10</f>
        <v>2024</v>
      </c>
      <c r="F31" s="236"/>
      <c r="G31" s="236"/>
      <c r="H31" s="240"/>
      <c r="I31" s="231">
        <f>X10</f>
        <v>2025</v>
      </c>
      <c r="J31" s="236"/>
      <c r="K31" s="236"/>
      <c r="L31" s="240"/>
      <c r="M31" s="276">
        <f>AA10</f>
        <v>2026</v>
      </c>
      <c r="N31" s="236"/>
      <c r="O31" s="236"/>
      <c r="P31" s="177"/>
      <c r="Q31" s="175"/>
      <c r="R31" s="175"/>
      <c r="S31" s="191"/>
      <c r="T31" s="192"/>
      <c r="U31" s="221" t="s">
        <v>47</v>
      </c>
      <c r="V31" s="222" t="s">
        <v>48</v>
      </c>
      <c r="W31" s="223"/>
      <c r="X31" s="221" t="s">
        <v>47</v>
      </c>
      <c r="Y31" s="222" t="s">
        <v>48</v>
      </c>
      <c r="Z31" s="223"/>
      <c r="AA31" s="221" t="s">
        <v>47</v>
      </c>
      <c r="AB31" s="224" t="s">
        <v>48</v>
      </c>
      <c r="AC31" s="177"/>
      <c r="AD31" s="173"/>
      <c r="AE31" s="174"/>
      <c r="AF31" s="174"/>
      <c r="AG31" s="174"/>
      <c r="AH31" s="174"/>
      <c r="AI31" s="174"/>
      <c r="AJ31" s="174"/>
      <c r="AK31" s="174"/>
      <c r="AL31" s="174"/>
      <c r="AM31" s="174"/>
      <c r="AN31" s="174"/>
      <c r="AO31" s="1"/>
      <c r="AP31" s="1"/>
      <c r="AQ31" s="1"/>
    </row>
    <row r="32" spans="1:43" ht="15.75" customHeight="1" x14ac:dyDescent="0.2">
      <c r="A32" s="172"/>
      <c r="B32" s="175"/>
      <c r="C32" s="189"/>
      <c r="D32" s="277" t="s">
        <v>63</v>
      </c>
      <c r="E32" s="278"/>
      <c r="F32" s="279"/>
      <c r="G32" s="280"/>
      <c r="H32" s="281"/>
      <c r="I32" s="282"/>
      <c r="J32" s="275"/>
      <c r="K32" s="275"/>
      <c r="L32" s="281"/>
      <c r="M32" s="282"/>
      <c r="N32" s="275"/>
      <c r="O32" s="283">
        <v>320</v>
      </c>
      <c r="P32" s="177"/>
      <c r="Q32" s="175"/>
      <c r="R32" s="175"/>
      <c r="S32" s="225"/>
      <c r="T32" s="226"/>
      <c r="U32" s="227"/>
      <c r="V32" s="228">
        <f>U32*12</f>
        <v>0</v>
      </c>
      <c r="W32" s="223"/>
      <c r="X32" s="227"/>
      <c r="Y32" s="228">
        <f>X32*12</f>
        <v>0</v>
      </c>
      <c r="Z32" s="223"/>
      <c r="AA32" s="227"/>
      <c r="AB32" s="229">
        <f>AA32*12</f>
        <v>0</v>
      </c>
      <c r="AC32" s="177"/>
      <c r="AD32" s="173"/>
      <c r="AE32" s="174"/>
      <c r="AF32" s="174"/>
      <c r="AG32" s="174"/>
      <c r="AH32" s="174"/>
      <c r="AI32" s="174"/>
      <c r="AJ32" s="174"/>
      <c r="AK32" s="174"/>
      <c r="AL32" s="174"/>
      <c r="AM32" s="174"/>
      <c r="AN32" s="174"/>
      <c r="AO32" s="1"/>
      <c r="AP32" s="1"/>
      <c r="AQ32" s="1"/>
    </row>
    <row r="33" spans="1:43" ht="15.75" customHeight="1" x14ac:dyDescent="0.2">
      <c r="A33" s="172"/>
      <c r="B33" s="175"/>
      <c r="C33" s="189"/>
      <c r="D33" s="284" t="s">
        <v>55</v>
      </c>
      <c r="E33" s="239" t="s">
        <v>56</v>
      </c>
      <c r="F33" s="285"/>
      <c r="G33" s="286" t="s">
        <v>57</v>
      </c>
      <c r="H33" s="287"/>
      <c r="I33" s="239" t="s">
        <v>56</v>
      </c>
      <c r="J33" s="285"/>
      <c r="K33" s="286" t="s">
        <v>57</v>
      </c>
      <c r="L33" s="287"/>
      <c r="M33" s="239" t="s">
        <v>56</v>
      </c>
      <c r="N33" s="288"/>
      <c r="O33" s="289" t="s">
        <v>57</v>
      </c>
      <c r="P33" s="290"/>
      <c r="Q33" s="175"/>
      <c r="R33" s="175"/>
      <c r="S33" s="225"/>
      <c r="T33" s="226"/>
      <c r="U33" s="237"/>
      <c r="V33" s="228">
        <f>U33*12</f>
        <v>0</v>
      </c>
      <c r="W33" s="223"/>
      <c r="X33" s="227"/>
      <c r="Y33" s="228">
        <f>X33*12</f>
        <v>0</v>
      </c>
      <c r="Z33" s="223"/>
      <c r="AA33" s="227"/>
      <c r="AB33" s="229">
        <f>AA33*12</f>
        <v>0</v>
      </c>
      <c r="AC33" s="177"/>
      <c r="AD33" s="173"/>
      <c r="AE33" s="174"/>
      <c r="AF33" s="174"/>
      <c r="AG33" s="174"/>
      <c r="AH33" s="174"/>
      <c r="AI33" s="174"/>
      <c r="AJ33" s="174"/>
      <c r="AK33" s="174"/>
      <c r="AL33" s="174"/>
      <c r="AM33" s="174"/>
      <c r="AN33" s="174"/>
      <c r="AO33" s="1"/>
      <c r="AP33" s="1"/>
      <c r="AQ33" s="1"/>
    </row>
    <row r="34" spans="1:43" ht="15.75" customHeight="1" x14ac:dyDescent="0.2">
      <c r="A34" s="172"/>
      <c r="B34" s="175"/>
      <c r="C34" s="189"/>
      <c r="D34" s="264"/>
      <c r="E34" s="252"/>
      <c r="F34" s="291">
        <f t="shared" ref="F34:F40" si="6">E34*12</f>
        <v>0</v>
      </c>
      <c r="G34" s="256">
        <f>IF(E34&gt;0,(E34*12+E32*12),(0))</f>
        <v>0</v>
      </c>
      <c r="H34" s="254"/>
      <c r="I34" s="252"/>
      <c r="J34" s="291">
        <f t="shared" ref="J34:J40" si="7">I34*12</f>
        <v>0</v>
      </c>
      <c r="K34" s="256">
        <f>IF(I34&gt;0,(I34*12+I32*12),(0))</f>
        <v>0</v>
      </c>
      <c r="L34" s="254"/>
      <c r="M34" s="252"/>
      <c r="N34" s="291">
        <f t="shared" ref="N34:N40" si="8">M34*12</f>
        <v>0</v>
      </c>
      <c r="O34" s="256">
        <f>IF(M34&gt;0,(M34*12+M32*12),(0))</f>
        <v>0</v>
      </c>
      <c r="P34" s="177"/>
      <c r="Q34" s="175"/>
      <c r="R34" s="175"/>
      <c r="S34" s="247"/>
      <c r="T34" s="226"/>
      <c r="U34" s="248"/>
      <c r="V34" s="249">
        <f>U34*12</f>
        <v>0</v>
      </c>
      <c r="W34" s="223"/>
      <c r="X34" s="248"/>
      <c r="Y34" s="249">
        <f>X34*12</f>
        <v>0</v>
      </c>
      <c r="Z34" s="223"/>
      <c r="AA34" s="248"/>
      <c r="AB34" s="250">
        <f>AA34*12</f>
        <v>0</v>
      </c>
      <c r="AC34" s="177"/>
      <c r="AD34" s="173"/>
      <c r="AE34" s="174"/>
      <c r="AF34" s="174"/>
      <c r="AG34" s="174"/>
      <c r="AH34" s="174"/>
      <c r="AI34" s="174"/>
      <c r="AJ34" s="174"/>
      <c r="AK34" s="174"/>
      <c r="AL34" s="174"/>
      <c r="AM34" s="174"/>
      <c r="AN34" s="174"/>
      <c r="AO34" s="1"/>
      <c r="AP34" s="1"/>
      <c r="AQ34" s="1"/>
    </row>
    <row r="35" spans="1:43" ht="15.75" customHeight="1" x14ac:dyDescent="0.2">
      <c r="A35" s="172"/>
      <c r="B35" s="175"/>
      <c r="C35" s="189"/>
      <c r="D35" s="264"/>
      <c r="E35" s="252"/>
      <c r="F35" s="291">
        <f t="shared" si="6"/>
        <v>0</v>
      </c>
      <c r="G35" s="256">
        <f>IF(E35&gt;0,(E35*12+E32*12),(0))</f>
        <v>0</v>
      </c>
      <c r="H35" s="254"/>
      <c r="I35" s="252"/>
      <c r="J35" s="291">
        <f t="shared" si="7"/>
        <v>0</v>
      </c>
      <c r="K35" s="256">
        <f>IF(I35&gt;0,(I35*12+I32*12),(0))</f>
        <v>0</v>
      </c>
      <c r="L35" s="254"/>
      <c r="M35" s="252"/>
      <c r="N35" s="291">
        <f t="shared" si="8"/>
        <v>0</v>
      </c>
      <c r="O35" s="256">
        <f>IF(M35&gt;0,(M35*12+M32*12),(0))</f>
        <v>0</v>
      </c>
      <c r="P35" s="177"/>
      <c r="Q35" s="175"/>
      <c r="R35" s="175"/>
      <c r="S35" s="247"/>
      <c r="T35" s="226"/>
      <c r="U35" s="248"/>
      <c r="V35" s="249">
        <f>U35*12</f>
        <v>0</v>
      </c>
      <c r="W35" s="223"/>
      <c r="X35" s="248"/>
      <c r="Y35" s="249">
        <f>X35*12</f>
        <v>0</v>
      </c>
      <c r="Z35" s="223"/>
      <c r="AA35" s="248"/>
      <c r="AB35" s="250">
        <f>AA35*12</f>
        <v>0</v>
      </c>
      <c r="AC35" s="177"/>
      <c r="AD35" s="173"/>
      <c r="AE35" s="174"/>
      <c r="AF35" s="174"/>
      <c r="AG35" s="174"/>
      <c r="AH35" s="174"/>
      <c r="AI35" s="174"/>
      <c r="AJ35" s="174"/>
      <c r="AK35" s="174"/>
      <c r="AL35" s="174"/>
      <c r="AM35" s="174"/>
      <c r="AN35" s="174"/>
      <c r="AO35" s="1"/>
      <c r="AP35" s="1"/>
      <c r="AQ35" s="1"/>
    </row>
    <row r="36" spans="1:43" ht="15.75" customHeight="1" x14ac:dyDescent="0.2">
      <c r="A36" s="172"/>
      <c r="B36" s="175"/>
      <c r="C36" s="189"/>
      <c r="D36" s="264"/>
      <c r="E36" s="252"/>
      <c r="F36" s="291">
        <f t="shared" si="6"/>
        <v>0</v>
      </c>
      <c r="G36" s="256">
        <f>IF(E36&gt;0,(E36*12+E32*12),(0))</f>
        <v>0</v>
      </c>
      <c r="H36" s="254"/>
      <c r="I36" s="252"/>
      <c r="J36" s="291">
        <f t="shared" si="7"/>
        <v>0</v>
      </c>
      <c r="K36" s="256">
        <f>IF(I36&gt;0,(I36*12+I32*12),(0))</f>
        <v>0</v>
      </c>
      <c r="L36" s="254"/>
      <c r="M36" s="252"/>
      <c r="N36" s="291">
        <f t="shared" si="8"/>
        <v>0</v>
      </c>
      <c r="O36" s="256">
        <f>IF(M36&gt;0,(M36*12+M32*12),(0))</f>
        <v>0</v>
      </c>
      <c r="P36" s="177"/>
      <c r="Q36" s="175"/>
      <c r="R36" s="175"/>
      <c r="S36" s="247"/>
      <c r="T36" s="226"/>
      <c r="U36" s="248"/>
      <c r="V36" s="249">
        <f>U36*12</f>
        <v>0</v>
      </c>
      <c r="W36" s="223"/>
      <c r="X36" s="248"/>
      <c r="Y36" s="249">
        <f>X36*12</f>
        <v>0</v>
      </c>
      <c r="Z36" s="223"/>
      <c r="AA36" s="248"/>
      <c r="AB36" s="250">
        <f>AA36*12</f>
        <v>0</v>
      </c>
      <c r="AC36" s="177"/>
      <c r="AD36" s="173"/>
      <c r="AE36" s="174"/>
      <c r="AF36" s="174"/>
      <c r="AG36" s="174"/>
      <c r="AH36" s="174"/>
      <c r="AI36" s="174"/>
      <c r="AJ36" s="174"/>
      <c r="AK36" s="174"/>
      <c r="AL36" s="174"/>
      <c r="AM36" s="174"/>
      <c r="AN36" s="174"/>
      <c r="AO36" s="1"/>
      <c r="AP36" s="1"/>
      <c r="AQ36" s="1"/>
    </row>
    <row r="37" spans="1:43" ht="15.75" customHeight="1" x14ac:dyDescent="0.2">
      <c r="A37" s="172"/>
      <c r="B37" s="175"/>
      <c r="C37" s="189"/>
      <c r="D37" s="264"/>
      <c r="E37" s="252"/>
      <c r="F37" s="291">
        <f t="shared" si="6"/>
        <v>0</v>
      </c>
      <c r="G37" s="256">
        <f>IF(E37&gt;0,(E37*12+E32*12),(0))</f>
        <v>0</v>
      </c>
      <c r="H37" s="254"/>
      <c r="I37" s="252"/>
      <c r="J37" s="291">
        <f t="shared" si="7"/>
        <v>0</v>
      </c>
      <c r="K37" s="256">
        <f>IF(I37&gt;0,(I37*12+I32*12),(0))</f>
        <v>0</v>
      </c>
      <c r="L37" s="254"/>
      <c r="M37" s="252"/>
      <c r="N37" s="291">
        <f t="shared" si="8"/>
        <v>0</v>
      </c>
      <c r="O37" s="256">
        <f>IF(M37&gt;0,(M37*12+M32*12),(0))</f>
        <v>0</v>
      </c>
      <c r="P37" s="177"/>
      <c r="Q37" s="175"/>
      <c r="R37" s="175"/>
      <c r="S37" s="257" t="s">
        <v>26</v>
      </c>
      <c r="T37" s="258"/>
      <c r="U37" s="259"/>
      <c r="V37" s="260">
        <f>SUM(V32:V36)</f>
        <v>0</v>
      </c>
      <c r="W37" s="261"/>
      <c r="X37" s="262"/>
      <c r="Y37" s="260">
        <f>SUM(Y32:Y36)</f>
        <v>0</v>
      </c>
      <c r="Z37" s="261"/>
      <c r="AA37" s="262"/>
      <c r="AB37" s="263">
        <f>SUM(AB32:AB36)</f>
        <v>0</v>
      </c>
      <c r="AC37" s="177"/>
      <c r="AD37" s="173"/>
      <c r="AE37" s="174"/>
      <c r="AF37" s="174"/>
      <c r="AG37" s="174"/>
      <c r="AH37" s="174"/>
      <c r="AI37" s="174"/>
      <c r="AJ37" s="174"/>
      <c r="AK37" s="174"/>
      <c r="AL37" s="174"/>
      <c r="AM37" s="174"/>
      <c r="AN37" s="174"/>
      <c r="AO37" s="1"/>
      <c r="AP37" s="1"/>
      <c r="AQ37" s="1"/>
    </row>
    <row r="38" spans="1:43" ht="15.75" customHeight="1" x14ac:dyDescent="0.2">
      <c r="A38" s="172"/>
      <c r="B38" s="175"/>
      <c r="C38" s="189"/>
      <c r="D38" s="264"/>
      <c r="E38" s="252"/>
      <c r="F38" s="291">
        <f t="shared" si="6"/>
        <v>0</v>
      </c>
      <c r="G38" s="256">
        <f>IF(E38&gt;0,(E38*12+E32*12),(0))</f>
        <v>0</v>
      </c>
      <c r="H38" s="254"/>
      <c r="I38" s="252"/>
      <c r="J38" s="291">
        <f t="shared" si="7"/>
        <v>0</v>
      </c>
      <c r="K38" s="256">
        <f>IF(I38&gt;0,(I38*12+I32*12),(0))</f>
        <v>0</v>
      </c>
      <c r="L38" s="254"/>
      <c r="M38" s="252"/>
      <c r="N38" s="291">
        <f t="shared" si="8"/>
        <v>0</v>
      </c>
      <c r="O38" s="256">
        <f>IF(M38&gt;0,(M38*12+M32*12),(0))</f>
        <v>0</v>
      </c>
      <c r="P38" s="177"/>
      <c r="Q38" s="175"/>
      <c r="R38" s="175"/>
      <c r="S38" s="175"/>
      <c r="T38" s="175"/>
      <c r="U38" s="175"/>
      <c r="V38" s="175"/>
      <c r="W38" s="175"/>
      <c r="X38" s="175"/>
      <c r="Y38" s="175"/>
      <c r="Z38" s="175"/>
      <c r="AA38" s="175"/>
      <c r="AB38" s="175"/>
      <c r="AC38" s="177"/>
      <c r="AD38" s="173"/>
      <c r="AE38" s="174"/>
      <c r="AF38" s="174"/>
      <c r="AG38" s="174"/>
      <c r="AH38" s="174"/>
      <c r="AI38" s="174"/>
      <c r="AJ38" s="174"/>
      <c r="AK38" s="174"/>
      <c r="AL38" s="174"/>
      <c r="AM38" s="174"/>
      <c r="AN38" s="174"/>
      <c r="AO38" s="1"/>
      <c r="AP38" s="1"/>
      <c r="AQ38" s="1"/>
    </row>
    <row r="39" spans="1:43" ht="15.75" customHeight="1" x14ac:dyDescent="0.25">
      <c r="A39" s="172"/>
      <c r="B39" s="175"/>
      <c r="C39" s="189"/>
      <c r="D39" s="264"/>
      <c r="E39" s="252"/>
      <c r="F39" s="291">
        <f t="shared" si="6"/>
        <v>0</v>
      </c>
      <c r="G39" s="256">
        <f>IF(E39&gt;0,(E39*12+E32*12),(0))</f>
        <v>0</v>
      </c>
      <c r="H39" s="254"/>
      <c r="I39" s="252"/>
      <c r="J39" s="291">
        <f t="shared" si="7"/>
        <v>0</v>
      </c>
      <c r="K39" s="256">
        <f>IF(I39&gt;0,(I39*12+I32*12),(0))</f>
        <v>0</v>
      </c>
      <c r="L39" s="254"/>
      <c r="M39" s="252"/>
      <c r="N39" s="291">
        <f t="shared" si="8"/>
        <v>0</v>
      </c>
      <c r="O39" s="256">
        <f>IF(M39&gt;0,(M39*12+M32*12),(0))</f>
        <v>0</v>
      </c>
      <c r="P39" s="177"/>
      <c r="Q39" s="175"/>
      <c r="R39" s="175"/>
      <c r="S39" s="733" t="s">
        <v>64</v>
      </c>
      <c r="T39" s="733"/>
      <c r="U39" s="733"/>
      <c r="V39" s="733"/>
      <c r="W39" s="733"/>
      <c r="X39" s="733"/>
      <c r="Y39" s="733"/>
      <c r="Z39" s="175"/>
      <c r="AA39" s="175"/>
      <c r="AB39" s="175"/>
      <c r="AC39" s="177"/>
      <c r="AD39" s="173"/>
      <c r="AE39" s="174"/>
      <c r="AF39" s="174"/>
      <c r="AG39" s="174"/>
      <c r="AH39" s="174"/>
      <c r="AI39" s="174"/>
      <c r="AJ39" s="174"/>
      <c r="AK39" s="174"/>
      <c r="AL39" s="174"/>
      <c r="AM39" s="174"/>
      <c r="AN39" s="174"/>
      <c r="AO39" s="1"/>
      <c r="AP39" s="1"/>
      <c r="AQ39" s="1"/>
    </row>
    <row r="40" spans="1:43" ht="15.75" customHeight="1" x14ac:dyDescent="0.2">
      <c r="A40" s="172"/>
      <c r="B40" s="175"/>
      <c r="C40" s="189"/>
      <c r="D40" s="265"/>
      <c r="E40" s="266"/>
      <c r="F40" s="291">
        <f t="shared" si="6"/>
        <v>0</v>
      </c>
      <c r="G40" s="256">
        <f>IF(E40&gt;0,(E40*12+E32*12),(0))</f>
        <v>0</v>
      </c>
      <c r="H40" s="254"/>
      <c r="I40" s="266"/>
      <c r="J40" s="291">
        <f t="shared" si="7"/>
        <v>0</v>
      </c>
      <c r="K40" s="256">
        <f>IF(I40&gt;0,(I40*12+I32*12),(0))</f>
        <v>0</v>
      </c>
      <c r="L40" s="254"/>
      <c r="M40" s="266"/>
      <c r="N40" s="291">
        <f t="shared" si="8"/>
        <v>0</v>
      </c>
      <c r="O40" s="256">
        <f>IF(M40&gt;0,(M40*12+M32*12),(0))</f>
        <v>0</v>
      </c>
      <c r="P40" s="177"/>
      <c r="Q40" s="175"/>
      <c r="R40" s="175"/>
      <c r="S40" s="292"/>
      <c r="T40" s="240"/>
      <c r="U40" s="240"/>
      <c r="V40" s="240"/>
      <c r="W40" s="240"/>
      <c r="X40" s="240"/>
      <c r="Y40" s="293"/>
      <c r="Z40" s="175"/>
      <c r="AA40" s="175"/>
      <c r="AB40" s="175"/>
      <c r="AC40" s="177"/>
      <c r="AD40" s="173"/>
      <c r="AE40" s="174"/>
      <c r="AF40" s="174"/>
      <c r="AG40" s="174"/>
      <c r="AH40" s="174"/>
      <c r="AI40" s="174"/>
      <c r="AJ40" s="174"/>
      <c r="AK40" s="174"/>
      <c r="AL40" s="174"/>
      <c r="AM40" s="174"/>
      <c r="AN40" s="174"/>
      <c r="AO40" s="1"/>
      <c r="AP40" s="1"/>
      <c r="AQ40" s="1"/>
    </row>
    <row r="41" spans="1:43" ht="15.75" customHeight="1" x14ac:dyDescent="0.2">
      <c r="A41" s="172"/>
      <c r="B41" s="175"/>
      <c r="C41" s="189"/>
      <c r="D41" s="294" t="s">
        <v>65</v>
      </c>
      <c r="E41" s="268">
        <f>G41</f>
        <v>0</v>
      </c>
      <c r="F41" s="274">
        <f>SUM(F34:F40)</f>
        <v>0</v>
      </c>
      <c r="G41" s="274">
        <f>SUM(G34:G40)</f>
        <v>0</v>
      </c>
      <c r="H41" s="295"/>
      <c r="I41" s="272">
        <f>K41</f>
        <v>0</v>
      </c>
      <c r="J41" s="274">
        <f>SUM(J34:J40)</f>
        <v>0</v>
      </c>
      <c r="K41" s="274">
        <f>SUM(K34:K40)</f>
        <v>0</v>
      </c>
      <c r="L41" s="295"/>
      <c r="M41" s="272">
        <f>O41</f>
        <v>0</v>
      </c>
      <c r="N41" s="274">
        <f>SUM(N34:N40)</f>
        <v>0</v>
      </c>
      <c r="O41" s="273">
        <f>SUM(O34:O40)</f>
        <v>0</v>
      </c>
      <c r="P41" s="177"/>
      <c r="Q41" s="175"/>
      <c r="R41" s="175"/>
      <c r="S41" s="292"/>
      <c r="T41" s="240"/>
      <c r="U41" s="296" t="s">
        <v>66</v>
      </c>
      <c r="V41" s="729">
        <f>U10</f>
        <v>2024</v>
      </c>
      <c r="W41" s="729"/>
      <c r="X41" s="297">
        <f>X10</f>
        <v>2025</v>
      </c>
      <c r="Y41" s="298">
        <f>AA10</f>
        <v>2026</v>
      </c>
      <c r="Z41" s="175"/>
      <c r="AA41" s="175"/>
      <c r="AB41" s="175"/>
      <c r="AC41" s="177"/>
      <c r="AD41" s="173"/>
      <c r="AE41" s="174"/>
      <c r="AF41" s="174"/>
      <c r="AG41" s="174"/>
      <c r="AH41" s="174"/>
      <c r="AI41" s="174"/>
      <c r="AJ41" s="174"/>
      <c r="AK41" s="174"/>
      <c r="AL41" s="174"/>
      <c r="AM41" s="174"/>
      <c r="AN41" s="174"/>
      <c r="AO41" s="174"/>
      <c r="AP41" s="174"/>
      <c r="AQ41" s="1"/>
    </row>
    <row r="42" spans="1:43" ht="15.75" customHeight="1" x14ac:dyDescent="0.2">
      <c r="A42" s="172"/>
      <c r="B42" s="175"/>
      <c r="C42" s="189"/>
      <c r="D42" s="175"/>
      <c r="E42" s="175"/>
      <c r="F42" s="175"/>
      <c r="G42" s="175"/>
      <c r="H42" s="175"/>
      <c r="I42" s="175"/>
      <c r="K42" s="175"/>
      <c r="L42" s="175"/>
      <c r="M42" s="175"/>
      <c r="P42" s="177"/>
      <c r="Q42" s="175"/>
      <c r="R42" s="175"/>
      <c r="S42" s="727" t="str">
        <f>'1. Inv. in.l-Fin'!C15</f>
        <v>MAQUINÀRIA</v>
      </c>
      <c r="T42" s="727"/>
      <c r="U42" s="299">
        <v>8</v>
      </c>
      <c r="V42" s="728">
        <f>IF((U42&lt;1),0,$AM$46*1/$U$42)</f>
        <v>0</v>
      </c>
      <c r="W42" s="728"/>
      <c r="X42" s="300">
        <f>IF((U42&lt;2),0,($AM$46*1/$U$42+AN46*1/U42))</f>
        <v>0</v>
      </c>
      <c r="Y42" s="301">
        <f>IF((U42&lt;2),0,($AM$46*1/$U$42+AN46*1/U42+AO46*1/U42))</f>
        <v>0</v>
      </c>
      <c r="Z42" s="175"/>
      <c r="AA42" s="175"/>
      <c r="AB42" s="175"/>
      <c r="AC42" s="177"/>
      <c r="AD42" s="173"/>
      <c r="AE42" s="174"/>
      <c r="AF42" s="174"/>
      <c r="AG42" s="174"/>
      <c r="AH42" s="174"/>
      <c r="AI42" s="174"/>
      <c r="AJ42" s="174"/>
      <c r="AK42" s="3"/>
      <c r="AL42" s="3"/>
      <c r="AM42" s="302" t="s">
        <v>67</v>
      </c>
      <c r="AN42" s="3"/>
      <c r="AO42" s="3"/>
      <c r="AP42" s="174"/>
      <c r="AQ42" s="1"/>
    </row>
    <row r="43" spans="1:43" ht="15.75" customHeight="1" x14ac:dyDescent="0.25">
      <c r="A43" s="172"/>
      <c r="B43" s="175"/>
      <c r="C43" s="303"/>
      <c r="D43" s="670" t="s">
        <v>68</v>
      </c>
      <c r="E43" s="304">
        <f>G43</f>
        <v>0</v>
      </c>
      <c r="F43" s="305"/>
      <c r="G43" s="306">
        <f>G28+G41</f>
        <v>0</v>
      </c>
      <c r="H43" s="307"/>
      <c r="I43" s="304">
        <f>K43</f>
        <v>0</v>
      </c>
      <c r="J43" s="305"/>
      <c r="K43" s="306">
        <f>K28+K41</f>
        <v>0</v>
      </c>
      <c r="L43" s="307"/>
      <c r="M43" s="304">
        <f>O43</f>
        <v>0</v>
      </c>
      <c r="N43" s="308"/>
      <c r="O43" s="309">
        <f>O28+O41</f>
        <v>0</v>
      </c>
      <c r="P43" s="310"/>
      <c r="Q43" s="175"/>
      <c r="R43" s="175"/>
      <c r="S43" s="727" t="str">
        <f>'1. Inv. in.l-Fin'!E35</f>
        <v>EQUIP INFORMÀTIC</v>
      </c>
      <c r="T43" s="727"/>
      <c r="U43" s="299">
        <v>4</v>
      </c>
      <c r="V43" s="728">
        <f>IF((U43&lt;1),0,$AM$47*1/$U$43)</f>
        <v>0</v>
      </c>
      <c r="W43" s="728"/>
      <c r="X43" s="300">
        <f>IF((U43&lt;2),0,($AM$47*1/$U$43+AN47*1/U43))</f>
        <v>0</v>
      </c>
      <c r="Y43" s="301">
        <f>IF((U43&lt;2),0,($AM$47*1/$U$43+AN47*1/U43+AO47*1/U43))</f>
        <v>0</v>
      </c>
      <c r="Z43" s="175"/>
      <c r="AA43" s="175"/>
      <c r="AB43" s="175"/>
      <c r="AC43" s="177"/>
      <c r="AD43" s="173"/>
      <c r="AE43" s="174"/>
      <c r="AF43" s="174"/>
      <c r="AG43" s="174"/>
      <c r="AH43" s="174"/>
      <c r="AI43" s="174"/>
      <c r="AJ43" s="174"/>
      <c r="AK43" s="3"/>
      <c r="AL43" s="3"/>
      <c r="AM43" s="3"/>
      <c r="AN43" s="3"/>
      <c r="AO43" s="3"/>
      <c r="AP43" s="174"/>
      <c r="AQ43" s="1"/>
    </row>
    <row r="44" spans="1:43" ht="15.75" customHeight="1" x14ac:dyDescent="0.2">
      <c r="A44" s="172"/>
      <c r="B44" s="175"/>
      <c r="C44" s="175"/>
      <c r="D44" s="175"/>
      <c r="E44" s="175"/>
      <c r="F44" s="311"/>
      <c r="G44" s="175"/>
      <c r="H44" s="175"/>
      <c r="I44" s="175"/>
      <c r="K44" s="175"/>
      <c r="L44" s="175"/>
      <c r="M44" s="175"/>
      <c r="O44" s="175"/>
      <c r="P44" s="175"/>
      <c r="Q44" s="175"/>
      <c r="R44" s="175"/>
      <c r="S44" s="727" t="str">
        <f>'1. Inv. in.l-Fin'!G15</f>
        <v>MOBILIARI</v>
      </c>
      <c r="T44" s="727"/>
      <c r="U44" s="299">
        <v>4</v>
      </c>
      <c r="V44" s="728">
        <f>IF((U44&lt;1),0,$AM$48*1/$U$44)</f>
        <v>0</v>
      </c>
      <c r="W44" s="728"/>
      <c r="X44" s="300">
        <f>IF((U44&lt;2),0,($AM$48*1/$U$44+AN48*1/U44))</f>
        <v>0</v>
      </c>
      <c r="Y44" s="301">
        <f>IF((U44&lt;2),0,($AM$48*1/$U$44+AN48/U44+AO48/U44))</f>
        <v>0</v>
      </c>
      <c r="Z44" s="175"/>
      <c r="AA44" s="175"/>
      <c r="AB44" s="175"/>
      <c r="AC44" s="177"/>
      <c r="AD44" s="173"/>
      <c r="AE44" s="174"/>
      <c r="AF44" s="174"/>
      <c r="AG44" s="174"/>
      <c r="AH44" s="174"/>
      <c r="AI44" s="174"/>
      <c r="AJ44" s="174"/>
      <c r="AK44" s="3"/>
      <c r="AL44" s="3"/>
      <c r="AM44" s="312">
        <f>V41</f>
        <v>2024</v>
      </c>
      <c r="AN44" s="312">
        <f>X41</f>
        <v>2025</v>
      </c>
      <c r="AO44" s="312">
        <f>Y41</f>
        <v>2026</v>
      </c>
      <c r="AP44" s="174"/>
      <c r="AQ44" s="1"/>
    </row>
    <row r="45" spans="1:43" ht="15.75" customHeight="1" x14ac:dyDescent="0.2">
      <c r="A45" s="172"/>
      <c r="B45" s="175"/>
      <c r="C45" s="313"/>
      <c r="D45" s="314"/>
      <c r="E45" s="314"/>
      <c r="F45" s="314"/>
      <c r="G45" s="314"/>
      <c r="H45" s="314"/>
      <c r="I45" s="314"/>
      <c r="J45" s="314"/>
      <c r="K45" s="314"/>
      <c r="L45" s="314"/>
      <c r="M45" s="314"/>
      <c r="N45" s="314"/>
      <c r="O45" s="314"/>
      <c r="P45" s="315"/>
      <c r="Q45" s="175"/>
      <c r="R45" s="175"/>
      <c r="S45" s="727" t="str">
        <f>'1. Inv. in.l-Fin'!I15</f>
        <v>IMMOB. INTANGIBLE</v>
      </c>
      <c r="T45" s="727"/>
      <c r="U45" s="299">
        <v>10</v>
      </c>
      <c r="V45" s="728">
        <f>IF((U45&lt;1),0,$AM$49*1/$U$45)</f>
        <v>0</v>
      </c>
      <c r="W45" s="728"/>
      <c r="X45" s="300">
        <f>IF((U45&lt;2),0,($AM$49*1/$U$45+AN49/U45))</f>
        <v>0</v>
      </c>
      <c r="Y45" s="301">
        <f>IF((U45&lt;2),0,($AM$49*1/$U$45+AN49/U45+AO49/U45))</f>
        <v>0</v>
      </c>
      <c r="Z45" s="175"/>
      <c r="AA45" s="175"/>
      <c r="AB45" s="175"/>
      <c r="AC45" s="177"/>
      <c r="AD45" s="173"/>
      <c r="AE45" s="174"/>
      <c r="AF45" s="174"/>
      <c r="AG45" s="174"/>
      <c r="AH45" s="174"/>
      <c r="AI45" s="174"/>
      <c r="AJ45" s="174"/>
      <c r="AK45" s="3"/>
      <c r="AL45" s="3"/>
      <c r="AM45" s="3"/>
      <c r="AN45" s="3"/>
      <c r="AO45" s="3"/>
      <c r="AP45" s="174"/>
      <c r="AQ45" s="1"/>
    </row>
    <row r="46" spans="1:43" ht="15.75" customHeight="1" x14ac:dyDescent="0.2">
      <c r="A46" s="172"/>
      <c r="B46" s="175"/>
      <c r="C46" s="720" t="s">
        <v>69</v>
      </c>
      <c r="D46" s="720"/>
      <c r="E46" s="720"/>
      <c r="F46" s="720"/>
      <c r="G46" s="720"/>
      <c r="H46" s="720"/>
      <c r="I46" s="720"/>
      <c r="J46" s="720"/>
      <c r="K46" s="720"/>
      <c r="L46" s="720"/>
      <c r="M46" s="720"/>
      <c r="N46" s="720"/>
      <c r="O46" s="720"/>
      <c r="P46" s="720"/>
      <c r="Q46" s="175"/>
      <c r="R46" s="175"/>
      <c r="S46" s="727" t="str">
        <f>'1. Inv. in.l-Fin'!K15</f>
        <v>ALTRE IMMOBILITZAT</v>
      </c>
      <c r="T46" s="727"/>
      <c r="U46" s="299">
        <v>10</v>
      </c>
      <c r="V46" s="728">
        <f>IF((U46&lt;1),0,$AM$50*1/$U$46)</f>
        <v>0</v>
      </c>
      <c r="W46" s="728"/>
      <c r="X46" s="300">
        <f>IF((U46&lt;2),0,($AM$50*1/$U$46+AN50/U46))</f>
        <v>0</v>
      </c>
      <c r="Y46" s="301">
        <f>IF((U46&lt;3),0,($AM$50*1/$U$46+AN50/U46+AO50/U46))</f>
        <v>0</v>
      </c>
      <c r="Z46" s="175"/>
      <c r="AA46" s="175"/>
      <c r="AB46" s="175"/>
      <c r="AC46" s="177"/>
      <c r="AD46" s="173"/>
      <c r="AE46" s="174"/>
      <c r="AF46" s="174"/>
      <c r="AG46" s="174"/>
      <c r="AH46" s="174"/>
      <c r="AI46" s="174"/>
      <c r="AJ46" s="174"/>
      <c r="AK46" s="3"/>
      <c r="AL46" s="316" t="s">
        <v>15</v>
      </c>
      <c r="AM46" s="317">
        <f>'1. Inv. in.l-Fin'!D27</f>
        <v>0</v>
      </c>
      <c r="AN46" s="317">
        <f>'1. Inv. in.l-Fin'!D40</f>
        <v>0</v>
      </c>
      <c r="AO46" s="317">
        <f>'1. Inv. in.l-Fin'!D48</f>
        <v>0</v>
      </c>
      <c r="AP46" s="174"/>
      <c r="AQ46" s="1"/>
    </row>
    <row r="47" spans="1:43" ht="15.75" customHeight="1" x14ac:dyDescent="0.2">
      <c r="A47" s="172"/>
      <c r="B47" s="175"/>
      <c r="C47" s="721" t="s">
        <v>70</v>
      </c>
      <c r="D47" s="721"/>
      <c r="E47" s="721"/>
      <c r="F47" s="721"/>
      <c r="G47" s="721"/>
      <c r="H47" s="721"/>
      <c r="I47" s="721"/>
      <c r="J47" s="721"/>
      <c r="K47" s="721"/>
      <c r="L47" s="721"/>
      <c r="M47" s="721"/>
      <c r="N47" s="721"/>
      <c r="O47" s="721"/>
      <c r="P47" s="721"/>
      <c r="Q47" s="175"/>
      <c r="R47" s="175"/>
      <c r="S47" s="677"/>
      <c r="T47" s="678"/>
      <c r="U47" s="318" t="s">
        <v>26</v>
      </c>
      <c r="V47" s="723">
        <f>SUM(V42:V46)</f>
        <v>0</v>
      </c>
      <c r="W47" s="723"/>
      <c r="X47" s="319">
        <f>SUM(X42:X46)</f>
        <v>0</v>
      </c>
      <c r="Y47" s="320">
        <f>SUM(Y42:Y46)</f>
        <v>0</v>
      </c>
      <c r="Z47" s="175"/>
      <c r="AA47" s="175"/>
      <c r="AB47" s="175"/>
      <c r="AC47" s="177"/>
      <c r="AD47" s="173"/>
      <c r="AE47" s="174"/>
      <c r="AF47" s="174"/>
      <c r="AG47" s="174"/>
      <c r="AH47" s="174"/>
      <c r="AI47" s="174"/>
      <c r="AJ47" s="174"/>
      <c r="AK47" s="3"/>
      <c r="AL47" s="316" t="s">
        <v>17</v>
      </c>
      <c r="AM47" s="317">
        <f>'1. Inv. in.l-Fin'!F27</f>
        <v>0</v>
      </c>
      <c r="AN47" s="317">
        <f>'1. Inv. in.l-Fin'!F40</f>
        <v>0</v>
      </c>
      <c r="AO47" s="317">
        <f>'1. Inv. in.l-Fin'!F48</f>
        <v>0</v>
      </c>
      <c r="AP47" s="174"/>
      <c r="AQ47" s="1"/>
    </row>
    <row r="48" spans="1:43" ht="16.5" customHeight="1" x14ac:dyDescent="0.2">
      <c r="A48" s="172"/>
      <c r="B48" s="175"/>
      <c r="C48" s="721"/>
      <c r="D48" s="721"/>
      <c r="E48" s="721"/>
      <c r="F48" s="721"/>
      <c r="G48" s="721"/>
      <c r="H48" s="721"/>
      <c r="I48" s="721"/>
      <c r="J48" s="721"/>
      <c r="K48" s="721"/>
      <c r="L48" s="721"/>
      <c r="M48" s="721"/>
      <c r="N48" s="721"/>
      <c r="O48" s="721"/>
      <c r="P48" s="721"/>
      <c r="Q48" s="175"/>
      <c r="R48" s="175"/>
      <c r="S48" s="175"/>
      <c r="T48" s="175"/>
      <c r="U48" s="175"/>
      <c r="V48" s="175"/>
      <c r="W48" s="175"/>
      <c r="X48" s="175"/>
      <c r="Y48" s="175"/>
      <c r="Z48" s="175"/>
      <c r="AA48" s="175"/>
      <c r="AB48" s="175"/>
      <c r="AC48" s="177"/>
      <c r="AD48" s="173"/>
      <c r="AE48" s="174"/>
      <c r="AF48" s="174"/>
      <c r="AG48" s="174"/>
      <c r="AH48" s="174"/>
      <c r="AI48" s="174"/>
      <c r="AJ48" s="174"/>
      <c r="AK48" s="3"/>
      <c r="AL48" s="316" t="s">
        <v>18</v>
      </c>
      <c r="AM48" s="317">
        <f>'1. Inv. in.l-Fin'!H27</f>
        <v>0</v>
      </c>
      <c r="AN48" s="317">
        <f>'1. Inv. in.l-Fin'!H40</f>
        <v>0</v>
      </c>
      <c r="AO48" s="317">
        <f>'1. Inv. in.l-Fin'!H48</f>
        <v>0</v>
      </c>
      <c r="AP48" s="174"/>
      <c r="AQ48" s="1"/>
    </row>
    <row r="49" spans="1:43" ht="16.5" customHeight="1" x14ac:dyDescent="0.2">
      <c r="A49" s="172"/>
      <c r="B49" s="175"/>
      <c r="C49" s="721"/>
      <c r="D49" s="721"/>
      <c r="E49" s="721"/>
      <c r="F49" s="721"/>
      <c r="G49" s="721"/>
      <c r="H49" s="721"/>
      <c r="I49" s="721"/>
      <c r="J49" s="721"/>
      <c r="K49" s="721"/>
      <c r="L49" s="721"/>
      <c r="M49" s="721"/>
      <c r="N49" s="721"/>
      <c r="O49" s="721"/>
      <c r="P49" s="721"/>
      <c r="Q49" s="175"/>
      <c r="R49" s="175"/>
      <c r="S49" s="321" t="s">
        <v>71</v>
      </c>
      <c r="T49" s="322"/>
      <c r="U49" s="323"/>
      <c r="V49" s="323"/>
      <c r="W49" s="323"/>
      <c r="X49" s="323"/>
      <c r="Y49" s="323"/>
      <c r="Z49" s="323"/>
      <c r="AA49" s="323"/>
      <c r="AB49" s="324"/>
      <c r="AC49" s="325"/>
      <c r="AD49" s="173"/>
      <c r="AE49" s="174"/>
      <c r="AF49" s="174"/>
      <c r="AG49" s="174"/>
      <c r="AH49" s="174"/>
      <c r="AI49" s="174"/>
      <c r="AJ49" s="174"/>
      <c r="AK49" s="3"/>
      <c r="AL49" s="316" t="s">
        <v>19</v>
      </c>
      <c r="AM49" s="317">
        <f>'1. Inv. in.l-Fin'!J27</f>
        <v>0</v>
      </c>
      <c r="AN49" s="317">
        <f>'1. Inv. in.l-Fin'!J40</f>
        <v>0</v>
      </c>
      <c r="AO49" s="317">
        <f>'1. Inv. in.l-Fin'!J48</f>
        <v>0</v>
      </c>
      <c r="AP49" s="174"/>
      <c r="AQ49" s="1"/>
    </row>
    <row r="50" spans="1:43" ht="16.5" customHeight="1" x14ac:dyDescent="0.2">
      <c r="A50" s="172"/>
      <c r="B50" s="175"/>
      <c r="C50" s="721"/>
      <c r="D50" s="721"/>
      <c r="E50" s="721"/>
      <c r="F50" s="721"/>
      <c r="G50" s="721"/>
      <c r="H50" s="721"/>
      <c r="I50" s="721"/>
      <c r="J50" s="721"/>
      <c r="K50" s="721"/>
      <c r="L50" s="721"/>
      <c r="M50" s="721"/>
      <c r="N50" s="721"/>
      <c r="O50" s="721"/>
      <c r="P50" s="721"/>
      <c r="Q50" s="175"/>
      <c r="R50" s="175"/>
      <c r="S50" s="724" t="s">
        <v>72</v>
      </c>
      <c r="T50" s="724"/>
      <c r="U50" s="724"/>
      <c r="V50" s="724"/>
      <c r="W50" s="724"/>
      <c r="X50" s="724"/>
      <c r="Y50" s="724"/>
      <c r="Z50" s="724"/>
      <c r="AA50" s="724"/>
      <c r="AB50" s="724"/>
      <c r="AC50" s="325"/>
      <c r="AD50" s="173"/>
      <c r="AE50" s="174"/>
      <c r="AF50" s="174"/>
      <c r="AG50" s="174"/>
      <c r="AH50" s="174"/>
      <c r="AI50" s="174"/>
      <c r="AJ50" s="174"/>
      <c r="AK50" s="3"/>
      <c r="AL50" s="316" t="s">
        <v>20</v>
      </c>
      <c r="AM50" s="317">
        <f>'1. Inv. in.l-Fin'!L27</f>
        <v>0</v>
      </c>
      <c r="AN50" s="317">
        <f>'1. Inv. in.l-Fin'!L40</f>
        <v>0</v>
      </c>
      <c r="AO50" s="317">
        <f>'1. Inv. in.l-Fin'!L48</f>
        <v>0</v>
      </c>
      <c r="AP50" s="174"/>
      <c r="AQ50" s="1"/>
    </row>
    <row r="51" spans="1:43" ht="27.75" customHeight="1" x14ac:dyDescent="0.2">
      <c r="A51" s="172"/>
      <c r="B51" s="175"/>
      <c r="C51" s="721"/>
      <c r="D51" s="721"/>
      <c r="E51" s="721"/>
      <c r="F51" s="721"/>
      <c r="G51" s="721"/>
      <c r="H51" s="721"/>
      <c r="I51" s="721"/>
      <c r="J51" s="721"/>
      <c r="K51" s="721"/>
      <c r="L51" s="721"/>
      <c r="M51" s="721"/>
      <c r="N51" s="721"/>
      <c r="O51" s="721"/>
      <c r="P51" s="721"/>
      <c r="Q51" s="175"/>
      <c r="R51" s="175"/>
      <c r="S51" s="725" t="s">
        <v>73</v>
      </c>
      <c r="T51" s="725"/>
      <c r="U51" s="725"/>
      <c r="V51" s="725"/>
      <c r="W51" s="725"/>
      <c r="X51" s="725"/>
      <c r="Y51" s="725"/>
      <c r="Z51" s="725"/>
      <c r="AA51" s="725"/>
      <c r="AB51" s="725"/>
      <c r="AC51" s="325"/>
      <c r="AD51" s="173"/>
      <c r="AE51" s="174"/>
      <c r="AF51" s="174"/>
      <c r="AG51" s="174"/>
      <c r="AH51" s="174"/>
      <c r="AI51" s="174"/>
      <c r="AJ51" s="174"/>
      <c r="AK51" s="3"/>
      <c r="AL51" s="3"/>
      <c r="AM51" s="326">
        <f>SUM(AM45:AM50)</f>
        <v>0</v>
      </c>
      <c r="AN51" s="326">
        <f>SUM(AN45:AN50)</f>
        <v>0</v>
      </c>
      <c r="AO51" s="326">
        <f>SUM(AO45:AO50)</f>
        <v>0</v>
      </c>
      <c r="AP51" s="174"/>
      <c r="AQ51" s="1"/>
    </row>
    <row r="52" spans="1:43" ht="30" customHeight="1" x14ac:dyDescent="0.2">
      <c r="A52" s="172"/>
      <c r="B52" s="175"/>
      <c r="C52" s="721"/>
      <c r="D52" s="721"/>
      <c r="E52" s="721"/>
      <c r="F52" s="721"/>
      <c r="G52" s="721"/>
      <c r="H52" s="721"/>
      <c r="I52" s="721"/>
      <c r="J52" s="721"/>
      <c r="K52" s="721"/>
      <c r="L52" s="721"/>
      <c r="M52" s="721"/>
      <c r="N52" s="721"/>
      <c r="O52" s="721"/>
      <c r="P52" s="721"/>
      <c r="Q52" s="175"/>
      <c r="R52" s="175"/>
      <c r="S52" s="726" t="s">
        <v>74</v>
      </c>
      <c r="T52" s="726"/>
      <c r="U52" s="726"/>
      <c r="V52" s="726"/>
      <c r="W52" s="726"/>
      <c r="X52" s="726"/>
      <c r="Y52" s="726"/>
      <c r="Z52" s="726"/>
      <c r="AA52" s="726"/>
      <c r="AB52" s="726"/>
      <c r="AC52" s="325"/>
      <c r="AD52" s="173"/>
      <c r="AE52" s="174"/>
      <c r="AF52" s="174"/>
      <c r="AG52" s="174"/>
      <c r="AH52" s="174"/>
      <c r="AI52" s="174"/>
      <c r="AJ52" s="174"/>
      <c r="AK52" s="3"/>
      <c r="AL52" s="3"/>
      <c r="AM52" s="3"/>
      <c r="AN52" s="3"/>
      <c r="AO52" s="3"/>
      <c r="AP52" s="174"/>
      <c r="AQ52" s="1"/>
    </row>
    <row r="53" spans="1:43" ht="15.75" customHeight="1" x14ac:dyDescent="0.2">
      <c r="A53" s="172"/>
      <c r="B53" s="175"/>
      <c r="C53" s="721"/>
      <c r="D53" s="721"/>
      <c r="E53" s="721"/>
      <c r="F53" s="721"/>
      <c r="G53" s="721"/>
      <c r="H53" s="721"/>
      <c r="I53" s="721"/>
      <c r="J53" s="721"/>
      <c r="K53" s="721"/>
      <c r="L53" s="721"/>
      <c r="M53" s="721"/>
      <c r="N53" s="721"/>
      <c r="O53" s="721"/>
      <c r="P53" s="721"/>
      <c r="Q53" s="175"/>
      <c r="R53" s="175"/>
      <c r="S53" s="175"/>
      <c r="T53" s="175"/>
      <c r="U53" s="175"/>
      <c r="V53" s="175"/>
      <c r="W53" s="175"/>
      <c r="X53" s="175"/>
      <c r="Y53" s="175"/>
      <c r="Z53" s="175"/>
      <c r="AA53" s="175"/>
      <c r="AB53" s="175"/>
      <c r="AC53" s="177"/>
      <c r="AD53" s="173"/>
      <c r="AE53" s="174"/>
      <c r="AF53" s="174"/>
      <c r="AG53" s="174"/>
      <c r="AH53" s="174"/>
      <c r="AI53" s="174"/>
      <c r="AJ53" s="174"/>
      <c r="AK53" s="3"/>
      <c r="AL53" s="3"/>
      <c r="AM53" s="3"/>
      <c r="AN53" s="3"/>
      <c r="AO53" s="3"/>
      <c r="AP53" s="174"/>
      <c r="AQ53" s="1"/>
    </row>
    <row r="54" spans="1:43" ht="9.75" customHeight="1" x14ac:dyDescent="0.2">
      <c r="A54" s="172"/>
      <c r="B54" s="175"/>
      <c r="C54" s="721"/>
      <c r="D54" s="721"/>
      <c r="E54" s="721"/>
      <c r="F54" s="721"/>
      <c r="G54" s="721"/>
      <c r="H54" s="721"/>
      <c r="I54" s="721"/>
      <c r="J54" s="721"/>
      <c r="K54" s="721"/>
      <c r="L54" s="721"/>
      <c r="M54" s="721"/>
      <c r="N54" s="721"/>
      <c r="O54" s="721"/>
      <c r="P54" s="721"/>
      <c r="Q54" s="175"/>
      <c r="R54" s="175"/>
      <c r="S54" s="175"/>
      <c r="T54" s="175"/>
      <c r="U54" s="175"/>
      <c r="V54" s="175"/>
      <c r="W54" s="175"/>
      <c r="X54" s="175"/>
      <c r="Y54" s="175"/>
      <c r="Z54" s="175"/>
      <c r="AA54" s="175"/>
      <c r="AB54" s="175"/>
      <c r="AC54" s="177"/>
      <c r="AD54" s="173"/>
      <c r="AE54" s="174"/>
      <c r="AF54" s="174"/>
      <c r="AG54" s="174"/>
      <c r="AH54" s="174"/>
      <c r="AI54" s="174"/>
      <c r="AJ54" s="174"/>
      <c r="AK54" s="3"/>
      <c r="AL54" s="3"/>
      <c r="AM54" s="3"/>
      <c r="AN54" s="3"/>
      <c r="AO54" s="3"/>
      <c r="AP54" s="174"/>
      <c r="AQ54" s="1"/>
    </row>
    <row r="55" spans="1:43" ht="15.75" customHeight="1" x14ac:dyDescent="0.2">
      <c r="A55" s="172"/>
      <c r="B55" s="175"/>
      <c r="C55" s="720" t="s">
        <v>75</v>
      </c>
      <c r="D55" s="720"/>
      <c r="E55" s="720"/>
      <c r="F55" s="720"/>
      <c r="G55" s="720"/>
      <c r="H55" s="720"/>
      <c r="I55" s="720"/>
      <c r="J55" s="720"/>
      <c r="K55" s="720"/>
      <c r="L55" s="720"/>
      <c r="M55" s="720"/>
      <c r="N55" s="720"/>
      <c r="O55" s="720"/>
      <c r="P55" s="720"/>
      <c r="Q55" s="175"/>
      <c r="R55" s="175"/>
      <c r="S55" s="175"/>
      <c r="T55" s="175"/>
      <c r="U55" s="175"/>
      <c r="V55" s="175"/>
      <c r="W55" s="175"/>
      <c r="X55" s="175"/>
      <c r="Y55" s="175"/>
      <c r="Z55" s="175"/>
      <c r="AA55" s="175"/>
      <c r="AB55" s="175"/>
      <c r="AC55" s="177"/>
      <c r="AD55" s="173"/>
      <c r="AE55" s="174"/>
      <c r="AF55" s="174"/>
      <c r="AG55" s="174"/>
      <c r="AH55" s="174"/>
      <c r="AI55" s="174"/>
      <c r="AJ55" s="174"/>
      <c r="AK55" s="3"/>
      <c r="AL55" s="3"/>
      <c r="AM55" s="3"/>
      <c r="AN55" s="3"/>
      <c r="AO55" s="3"/>
      <c r="AP55" s="174"/>
      <c r="AQ55" s="1"/>
    </row>
    <row r="56" spans="1:43" ht="15.75" customHeight="1" x14ac:dyDescent="0.2">
      <c r="A56" s="172"/>
      <c r="B56" s="175"/>
      <c r="C56" s="721" t="s">
        <v>76</v>
      </c>
      <c r="D56" s="721"/>
      <c r="E56" s="721"/>
      <c r="F56" s="721"/>
      <c r="G56" s="721"/>
      <c r="H56" s="721"/>
      <c r="I56" s="721"/>
      <c r="J56" s="721"/>
      <c r="K56" s="721"/>
      <c r="L56" s="721"/>
      <c r="M56" s="721"/>
      <c r="N56" s="721"/>
      <c r="O56" s="721"/>
      <c r="P56" s="721"/>
      <c r="Q56" s="175"/>
      <c r="R56" s="175"/>
      <c r="S56" s="175"/>
      <c r="T56" s="175"/>
      <c r="U56" s="175"/>
      <c r="V56" s="175"/>
      <c r="W56" s="175"/>
      <c r="X56" s="175"/>
      <c r="Y56" s="175"/>
      <c r="Z56" s="175"/>
      <c r="AA56" s="175"/>
      <c r="AB56" s="175"/>
      <c r="AC56" s="177"/>
      <c r="AD56" s="173"/>
      <c r="AE56" s="174"/>
      <c r="AF56" s="174"/>
      <c r="AG56" s="174"/>
      <c r="AH56" s="174"/>
      <c r="AI56" s="174"/>
      <c r="AJ56" s="174"/>
      <c r="AK56" s="174"/>
      <c r="AL56" s="174"/>
      <c r="AM56" s="174"/>
      <c r="AN56" s="174"/>
      <c r="AO56" s="174"/>
      <c r="AP56" s="174"/>
      <c r="AQ56" s="1"/>
    </row>
    <row r="57" spans="1:43" ht="12.75" customHeight="1" x14ac:dyDescent="0.2">
      <c r="A57" s="172"/>
      <c r="B57" s="175"/>
      <c r="C57" s="721"/>
      <c r="D57" s="721"/>
      <c r="E57" s="721"/>
      <c r="F57" s="721"/>
      <c r="G57" s="721"/>
      <c r="H57" s="721"/>
      <c r="I57" s="721"/>
      <c r="J57" s="721"/>
      <c r="K57" s="721"/>
      <c r="L57" s="721"/>
      <c r="M57" s="721"/>
      <c r="N57" s="721"/>
      <c r="O57" s="721"/>
      <c r="P57" s="721"/>
      <c r="Q57" s="175"/>
      <c r="R57" s="175"/>
      <c r="S57" s="175"/>
      <c r="T57" s="175"/>
      <c r="U57" s="175"/>
      <c r="V57" s="175"/>
      <c r="W57" s="175"/>
      <c r="X57" s="175"/>
      <c r="Y57" s="175"/>
      <c r="Z57" s="175"/>
      <c r="AA57" s="175"/>
      <c r="AB57" s="175"/>
      <c r="AC57" s="177"/>
      <c r="AD57" s="173"/>
      <c r="AE57" s="174"/>
      <c r="AF57" s="174"/>
      <c r="AG57" s="174"/>
      <c r="AH57" s="174"/>
      <c r="AI57" s="174"/>
      <c r="AJ57" s="174"/>
      <c r="AK57" s="174"/>
      <c r="AL57" s="174"/>
      <c r="AM57" s="174"/>
      <c r="AN57" s="174"/>
      <c r="AO57" s="174"/>
      <c r="AP57" s="174"/>
      <c r="AQ57" s="1"/>
    </row>
    <row r="58" spans="1:43" ht="12.75" customHeight="1" x14ac:dyDescent="0.2">
      <c r="A58" s="172"/>
      <c r="B58" s="175"/>
      <c r="C58" s="721"/>
      <c r="D58" s="721"/>
      <c r="E58" s="721"/>
      <c r="F58" s="721"/>
      <c r="G58" s="721"/>
      <c r="H58" s="721"/>
      <c r="I58" s="721"/>
      <c r="J58" s="721"/>
      <c r="K58" s="721"/>
      <c r="L58" s="721"/>
      <c r="M58" s="721"/>
      <c r="N58" s="721"/>
      <c r="O58" s="721"/>
      <c r="P58" s="721"/>
      <c r="Q58" s="175"/>
      <c r="R58" s="175"/>
      <c r="S58" s="175"/>
      <c r="T58" s="175"/>
      <c r="U58" s="175"/>
      <c r="V58" s="175"/>
      <c r="W58" s="175"/>
      <c r="X58" s="175"/>
      <c r="Y58" s="175"/>
      <c r="Z58" s="175"/>
      <c r="AA58" s="175"/>
      <c r="AB58" s="175"/>
      <c r="AC58" s="177"/>
      <c r="AD58" s="173"/>
      <c r="AE58" s="174"/>
      <c r="AF58" s="174"/>
      <c r="AG58" s="174"/>
      <c r="AH58" s="174"/>
      <c r="AI58" s="174"/>
      <c r="AJ58" s="174"/>
      <c r="AK58" s="174"/>
      <c r="AL58" s="174"/>
      <c r="AM58" s="174"/>
      <c r="AN58" s="174"/>
      <c r="AO58" s="174"/>
      <c r="AP58" s="174"/>
      <c r="AQ58" s="1"/>
    </row>
    <row r="59" spans="1:43" ht="18" customHeight="1" x14ac:dyDescent="0.2">
      <c r="A59" s="172"/>
      <c r="B59" s="175"/>
      <c r="C59" s="327"/>
      <c r="D59" s="722" t="s">
        <v>77</v>
      </c>
      <c r="E59" s="722"/>
      <c r="F59" s="722"/>
      <c r="G59" s="722"/>
      <c r="H59" s="722"/>
      <c r="I59" s="722"/>
      <c r="J59" s="722"/>
      <c r="K59" s="722"/>
      <c r="L59" s="722"/>
      <c r="M59" s="722"/>
      <c r="N59" s="722"/>
      <c r="O59" s="722"/>
      <c r="P59" s="722"/>
      <c r="Q59" s="175"/>
      <c r="R59" s="175"/>
      <c r="S59" s="175"/>
      <c r="T59" s="175"/>
      <c r="U59" s="175"/>
      <c r="V59" s="175"/>
      <c r="W59" s="175"/>
      <c r="X59" s="175"/>
      <c r="Y59" s="175"/>
      <c r="Z59" s="175"/>
      <c r="AA59" s="175"/>
      <c r="AB59" s="175"/>
      <c r="AC59" s="177"/>
      <c r="AD59" s="173"/>
      <c r="AE59" s="174"/>
      <c r="AF59" s="174"/>
      <c r="AG59" s="174"/>
      <c r="AH59" s="174"/>
      <c r="AI59" s="174"/>
      <c r="AJ59" s="174"/>
      <c r="AK59" s="174"/>
      <c r="AL59" s="174"/>
      <c r="AM59" s="174"/>
      <c r="AN59" s="174"/>
      <c r="AO59" s="174"/>
      <c r="AP59" s="174"/>
      <c r="AQ59" s="1"/>
    </row>
    <row r="60" spans="1:43" ht="24.75" customHeight="1" x14ac:dyDescent="0.2">
      <c r="A60" s="172"/>
      <c r="B60" s="175"/>
      <c r="C60" s="328"/>
      <c r="D60" s="722"/>
      <c r="E60" s="722"/>
      <c r="F60" s="722"/>
      <c r="G60" s="722"/>
      <c r="H60" s="722"/>
      <c r="I60" s="722"/>
      <c r="J60" s="722"/>
      <c r="K60" s="722"/>
      <c r="L60" s="722"/>
      <c r="M60" s="722"/>
      <c r="N60" s="722"/>
      <c r="O60" s="722"/>
      <c r="P60" s="722"/>
      <c r="Q60" s="175"/>
      <c r="R60" s="175"/>
      <c r="S60" s="175"/>
      <c r="T60" s="175"/>
      <c r="U60" s="175"/>
      <c r="V60" s="175"/>
      <c r="W60" s="175"/>
      <c r="X60" s="175"/>
      <c r="Y60" s="175"/>
      <c r="Z60" s="175"/>
      <c r="AA60" s="175"/>
      <c r="AB60" s="175"/>
      <c r="AC60" s="177"/>
      <c r="AD60" s="173"/>
      <c r="AE60" s="174"/>
      <c r="AF60" s="174"/>
      <c r="AG60" s="174"/>
      <c r="AH60" s="174"/>
      <c r="AI60" s="174"/>
      <c r="AJ60" s="174"/>
      <c r="AK60" s="174"/>
      <c r="AL60" s="174"/>
      <c r="AM60" s="174"/>
      <c r="AN60" s="174"/>
      <c r="AO60" s="174"/>
      <c r="AP60" s="174"/>
      <c r="AQ60" s="1"/>
    </row>
    <row r="61" spans="1:43" ht="16.5" customHeight="1" x14ac:dyDescent="0.2">
      <c r="A61" s="172"/>
      <c r="B61" s="329"/>
      <c r="C61" s="329"/>
      <c r="D61" s="329"/>
      <c r="E61" s="329"/>
      <c r="F61" s="330"/>
      <c r="G61" s="330"/>
      <c r="H61" s="329"/>
      <c r="I61" s="329"/>
      <c r="J61" s="331"/>
      <c r="K61" s="331"/>
      <c r="L61" s="329"/>
      <c r="M61" s="329"/>
      <c r="N61" s="331"/>
      <c r="O61" s="331"/>
      <c r="P61" s="329"/>
      <c r="Q61" s="329"/>
      <c r="R61" s="329"/>
      <c r="S61" s="329"/>
      <c r="T61" s="329"/>
      <c r="U61" s="329"/>
      <c r="V61" s="329"/>
      <c r="W61" s="329"/>
      <c r="X61" s="329"/>
      <c r="Y61" s="329"/>
      <c r="Z61" s="329"/>
      <c r="AA61" s="329"/>
      <c r="AB61" s="329"/>
      <c r="AC61" s="332"/>
      <c r="AD61" s="173"/>
      <c r="AE61" s="174"/>
      <c r="AF61" s="174"/>
      <c r="AG61" s="174"/>
      <c r="AH61" s="174"/>
      <c r="AI61" s="174"/>
      <c r="AJ61" s="174"/>
      <c r="AK61" s="174"/>
      <c r="AL61" s="174"/>
      <c r="AM61" s="174"/>
      <c r="AN61" s="174"/>
      <c r="AO61" s="333"/>
      <c r="AP61" s="333"/>
      <c r="AQ61" s="333"/>
    </row>
    <row r="62" spans="1:43" ht="19.5" customHeight="1" thickTop="1" x14ac:dyDescent="0.2">
      <c r="A62" s="172"/>
      <c r="B62" s="172"/>
      <c r="C62" s="172"/>
      <c r="D62" s="172"/>
      <c r="E62" s="172"/>
      <c r="F62" s="172"/>
      <c r="G62" s="172"/>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4"/>
      <c r="AF62" s="174"/>
      <c r="AG62" s="174"/>
      <c r="AH62" s="174"/>
      <c r="AI62" s="174"/>
      <c r="AJ62" s="174"/>
      <c r="AK62" s="174"/>
      <c r="AL62" s="174"/>
      <c r="AM62" s="174"/>
      <c r="AN62" s="174"/>
      <c r="AO62" s="1"/>
      <c r="AP62" s="1"/>
      <c r="AQ62" s="1"/>
    </row>
    <row r="63" spans="1:43" hidden="1" x14ac:dyDescent="0.2">
      <c r="A63" s="1"/>
      <c r="B63" s="1"/>
      <c r="C63" s="1"/>
      <c r="D63" s="1"/>
      <c r="E63" s="1"/>
      <c r="F63" s="1"/>
      <c r="G63" s="1"/>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
    </row>
    <row r="64" spans="1:43" hidden="1" x14ac:dyDescent="0.2">
      <c r="A64" s="1"/>
      <c r="B64" s="1"/>
      <c r="C64" s="1"/>
      <c r="D64" s="1"/>
      <c r="E64" s="1"/>
      <c r="F64" s="1"/>
      <c r="G64" s="1"/>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
    </row>
    <row r="65" spans="1:43" hidden="1" x14ac:dyDescent="0.2">
      <c r="A65" s="1"/>
      <c r="B65" s="1"/>
      <c r="C65" s="1"/>
      <c r="D65" s="1"/>
      <c r="E65" s="1"/>
      <c r="F65" s="1"/>
      <c r="G65" s="1"/>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
    </row>
    <row r="66" spans="1:43" hidden="1" x14ac:dyDescent="0.2">
      <c r="A66" s="1"/>
      <c r="B66" s="1"/>
      <c r="C66" s="1"/>
      <c r="D66" s="1"/>
      <c r="E66" s="1"/>
      <c r="F66" s="1"/>
      <c r="G66" s="1"/>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
    </row>
    <row r="67" spans="1:43" hidden="1" x14ac:dyDescent="0.2">
      <c r="A67" s="1"/>
      <c r="B67" s="1"/>
      <c r="C67" s="1"/>
      <c r="D67" s="1"/>
      <c r="E67" s="1"/>
      <c r="F67" s="1"/>
      <c r="G67" s="1"/>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
    </row>
    <row r="68" spans="1:43" hidden="1" x14ac:dyDescent="0.2">
      <c r="A68" s="1"/>
      <c r="B68" s="1"/>
      <c r="C68" s="1"/>
      <c r="D68" s="1"/>
      <c r="E68" s="1"/>
      <c r="F68" s="1"/>
      <c r="G68" s="1"/>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
    </row>
    <row r="69" spans="1:43" hidden="1" x14ac:dyDescent="0.2">
      <c r="A69" s="1"/>
      <c r="B69" s="1"/>
      <c r="C69" s="1"/>
      <c r="D69" s="1"/>
      <c r="E69" s="1"/>
      <c r="F69" s="1"/>
      <c r="G69" s="1"/>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
    </row>
    <row r="70" spans="1:43" hidden="1" x14ac:dyDescent="0.2">
      <c r="A70" s="1"/>
      <c r="B70" s="1"/>
      <c r="C70" s="1"/>
      <c r="D70" s="1"/>
      <c r="E70" s="1"/>
      <c r="F70" s="1"/>
      <c r="G70" s="1"/>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
    </row>
    <row r="71" spans="1:43" hidden="1" x14ac:dyDescent="0.2">
      <c r="A71" s="1"/>
      <c r="B71" s="1"/>
      <c r="C71" s="1"/>
      <c r="D71" s="1"/>
      <c r="E71" s="1"/>
      <c r="F71" s="1"/>
      <c r="G71" s="1"/>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
    </row>
    <row r="72" spans="1:43" hidden="1" x14ac:dyDescent="0.2">
      <c r="A72" s="1"/>
      <c r="B72" s="1"/>
      <c r="C72" s="1"/>
      <c r="D72" s="1"/>
      <c r="E72" s="1"/>
      <c r="F72" s="1"/>
      <c r="G72" s="1"/>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
    </row>
    <row r="73" spans="1:43" hidden="1" x14ac:dyDescent="0.2">
      <c r="A73" s="1"/>
      <c r="B73" s="1"/>
      <c r="C73" s="1"/>
      <c r="D73" s="1"/>
      <c r="E73" s="1"/>
      <c r="F73" s="1"/>
      <c r="G73" s="1"/>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
    </row>
    <row r="74" spans="1:43" hidden="1" x14ac:dyDescent="0.2">
      <c r="A74" s="1"/>
      <c r="B74" s="1"/>
      <c r="C74" s="1"/>
      <c r="D74" s="1"/>
      <c r="E74" s="1"/>
      <c r="F74" s="1"/>
      <c r="G74" s="1"/>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
    </row>
    <row r="75" spans="1:43" hidden="1" x14ac:dyDescent="0.2">
      <c r="A75" s="1"/>
      <c r="B75" s="1"/>
      <c r="C75" s="1"/>
      <c r="D75" s="1"/>
      <c r="E75" s="1"/>
      <c r="F75" s="1"/>
      <c r="G75" s="1"/>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
    </row>
    <row r="76" spans="1:43" hidden="1" x14ac:dyDescent="0.2">
      <c r="A76" s="1"/>
      <c r="B76" s="1"/>
      <c r="C76" s="1"/>
      <c r="D76" s="1"/>
      <c r="E76" s="1"/>
      <c r="F76" s="1"/>
      <c r="G76" s="1"/>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
    </row>
    <row r="77" spans="1:43" hidden="1" x14ac:dyDescent="0.2">
      <c r="A77" s="1"/>
      <c r="B77" s="1"/>
      <c r="C77" s="1"/>
      <c r="D77" s="1"/>
      <c r="E77" s="1"/>
      <c r="F77" s="1"/>
      <c r="G77" s="1"/>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
    </row>
    <row r="78" spans="1:43" hidden="1" x14ac:dyDescent="0.2">
      <c r="A78" s="1"/>
      <c r="B78" s="1"/>
      <c r="C78" s="1"/>
      <c r="D78" s="1"/>
      <c r="E78" s="1"/>
      <c r="F78" s="1"/>
      <c r="G78" s="1"/>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c r="AN78" s="174"/>
      <c r="AO78" s="174"/>
      <c r="AP78" s="174"/>
      <c r="AQ78" s="1"/>
    </row>
    <row r="79" spans="1:43" hidden="1" x14ac:dyDescent="0.2">
      <c r="A79" s="1"/>
      <c r="B79" s="1"/>
      <c r="C79" s="1"/>
      <c r="D79" s="1"/>
      <c r="E79" s="1"/>
      <c r="F79" s="1"/>
      <c r="G79" s="1"/>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c r="AL79" s="174"/>
      <c r="AM79" s="174"/>
      <c r="AN79" s="174"/>
      <c r="AO79" s="174"/>
      <c r="AP79" s="174"/>
      <c r="AQ79" s="1"/>
    </row>
    <row r="80" spans="1:43" hidden="1" x14ac:dyDescent="0.2">
      <c r="A80" s="1"/>
      <c r="B80" s="1"/>
      <c r="C80" s="1"/>
      <c r="D80" s="1"/>
      <c r="E80" s="1"/>
      <c r="F80" s="1"/>
      <c r="G80" s="1"/>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
    </row>
    <row r="81" spans="1:43" hidden="1" x14ac:dyDescent="0.2">
      <c r="A81" s="1"/>
      <c r="B81" s="1"/>
      <c r="C81" s="1"/>
      <c r="D81" s="1"/>
      <c r="E81" s="1"/>
      <c r="F81" s="1"/>
      <c r="G81" s="1"/>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
    </row>
    <row r="82" spans="1:43" hidden="1" x14ac:dyDescent="0.2">
      <c r="A82" s="1"/>
      <c r="B82" s="1"/>
      <c r="C82" s="1"/>
      <c r="D82" s="1"/>
      <c r="E82" s="1"/>
      <c r="F82" s="1"/>
      <c r="G82" s="1"/>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
    </row>
    <row r="83" spans="1:43" hidden="1" x14ac:dyDescent="0.2">
      <c r="A83" s="1"/>
      <c r="B83" s="1"/>
      <c r="C83" s="1"/>
      <c r="D83" s="1"/>
      <c r="E83" s="1"/>
      <c r="F83" s="1"/>
      <c r="G83" s="1"/>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
      <c r="AP83" s="1"/>
      <c r="AQ83" s="1"/>
    </row>
    <row r="84" spans="1:43" hidden="1" x14ac:dyDescent="0.2">
      <c r="A84" s="1"/>
      <c r="B84" s="1"/>
      <c r="C84" s="1"/>
      <c r="D84" s="1"/>
      <c r="E84" s="1"/>
      <c r="F84" s="1"/>
      <c r="G84" s="1"/>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
      <c r="AM84" s="1"/>
      <c r="AN84" s="1"/>
      <c r="AO84" s="1"/>
      <c r="AP84" s="1"/>
      <c r="AQ84" s="1"/>
    </row>
    <row r="85" spans="1:43" hidden="1" x14ac:dyDescent="0.2">
      <c r="A85" s="1"/>
      <c r="B85" s="1"/>
      <c r="C85" s="1"/>
      <c r="D85" s="1"/>
      <c r="E85" s="1"/>
      <c r="F85" s="1"/>
      <c r="G85" s="1"/>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
      <c r="AM85" s="1"/>
      <c r="AN85" s="1"/>
      <c r="AO85" s="1"/>
      <c r="AP85" s="1"/>
      <c r="AQ85" s="1"/>
    </row>
    <row r="86" spans="1:43" hidden="1" x14ac:dyDescent="0.2">
      <c r="A86" s="1"/>
      <c r="B86" s="1"/>
      <c r="C86" s="1"/>
      <c r="D86" s="1"/>
      <c r="E86" s="1"/>
      <c r="F86" s="1"/>
      <c r="G86" s="1"/>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
      <c r="AM86" s="1"/>
      <c r="AN86" s="1"/>
      <c r="AO86" s="1"/>
      <c r="AP86" s="1"/>
      <c r="AQ86" s="1"/>
    </row>
    <row r="87" spans="1:43" hidden="1" x14ac:dyDescent="0.2">
      <c r="A87" s="1"/>
      <c r="B87" s="1"/>
      <c r="C87" s="1"/>
      <c r="D87" s="1"/>
      <c r="E87" s="1"/>
      <c r="F87" s="1"/>
      <c r="G87" s="1"/>
      <c r="H87" s="1"/>
      <c r="I87" s="1"/>
      <c r="J87" s="1"/>
      <c r="K87" s="1"/>
      <c r="L87" s="1"/>
      <c r="M87" s="1"/>
      <c r="N87" s="1"/>
      <c r="O87" s="1"/>
      <c r="P87" s="1"/>
      <c r="Q87" s="1"/>
      <c r="R87" s="1"/>
      <c r="AD87" s="334"/>
      <c r="AE87" s="174"/>
      <c r="AF87" s="174"/>
      <c r="AG87" s="174"/>
      <c r="AH87" s="174"/>
      <c r="AI87" s="174"/>
      <c r="AJ87" s="174"/>
      <c r="AK87" s="174"/>
      <c r="AL87" s="1"/>
      <c r="AM87" s="1"/>
      <c r="AN87" s="1"/>
      <c r="AO87" s="1"/>
      <c r="AP87" s="1"/>
      <c r="AQ87" s="1"/>
    </row>
  </sheetData>
  <sheetProtection algorithmName="SHA-512" hashValue="FDjjudd9zUf8o1ZCs8wqI/lD+yKz3ZezEu9V6BZR0MUyRHqfQ4pQ44Te0fiOuxi6SV2qiQ2DS7j48nox/zMmZQ==" saltValue="ic+IkOj07Kpg5KfIfTjrFw==" spinCount="100000" sheet="1" objects="1" scenarios="1" selectLockedCells="1"/>
  <mergeCells count="39">
    <mergeCell ref="C10:P10"/>
    <mergeCell ref="U10:V10"/>
    <mergeCell ref="X10:Y10"/>
    <mergeCell ref="AA10:AB10"/>
    <mergeCell ref="M3:S3"/>
    <mergeCell ref="M5:S5"/>
    <mergeCell ref="M6:S6"/>
    <mergeCell ref="U15:V15"/>
    <mergeCell ref="X15:Y15"/>
    <mergeCell ref="AA15:AB15"/>
    <mergeCell ref="D16:E16"/>
    <mergeCell ref="U22:V22"/>
    <mergeCell ref="X22:Y22"/>
    <mergeCell ref="AA22:AB22"/>
    <mergeCell ref="D30:E30"/>
    <mergeCell ref="U30:V30"/>
    <mergeCell ref="X30:Y30"/>
    <mergeCell ref="AA30:AB30"/>
    <mergeCell ref="S39:Y39"/>
    <mergeCell ref="V41:W41"/>
    <mergeCell ref="S42:T42"/>
    <mergeCell ref="V42:W42"/>
    <mergeCell ref="S43:T43"/>
    <mergeCell ref="V43:W43"/>
    <mergeCell ref="S44:T44"/>
    <mergeCell ref="V44:W44"/>
    <mergeCell ref="S45:T45"/>
    <mergeCell ref="V45:W45"/>
    <mergeCell ref="C46:P46"/>
    <mergeCell ref="S46:T46"/>
    <mergeCell ref="V46:W46"/>
    <mergeCell ref="C55:P55"/>
    <mergeCell ref="C56:P58"/>
    <mergeCell ref="D59:P60"/>
    <mergeCell ref="C47:P54"/>
    <mergeCell ref="V47:W47"/>
    <mergeCell ref="S50:AB50"/>
    <mergeCell ref="S51:AB51"/>
    <mergeCell ref="S52:AB52"/>
  </mergeCells>
  <dataValidations count="1">
    <dataValidation type="list" operator="equal" allowBlank="1" showErrorMessage="1" prompt="12_x000a_14" sqref="L16">
      <formula1>"12,14"</formula1>
      <formula2>0</formula2>
    </dataValidation>
  </dataValidations>
  <pageMargins left="0.75" right="0.75" top="1" bottom="1" header="0.51180555555555496" footer="0.51180555555555496"/>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88"/>
  <sheetViews>
    <sheetView zoomScale="80" zoomScaleNormal="80" workbookViewId="0">
      <selection activeCell="C13" sqref="C13"/>
    </sheetView>
  </sheetViews>
  <sheetFormatPr baseColWidth="10" defaultColWidth="0" defaultRowHeight="12.75" zeroHeight="1" outlineLevelRow="1" x14ac:dyDescent="0.2"/>
  <cols>
    <col min="1" max="1" width="3.5703125" customWidth="1"/>
    <col min="2" max="2" width="4.140625" customWidth="1"/>
    <col min="3" max="3" width="33" customWidth="1"/>
    <col min="4" max="4" width="4.5703125" customWidth="1"/>
    <col min="5" max="5" width="9.85546875" customWidth="1"/>
    <col min="6" max="6" width="10.7109375" customWidth="1"/>
    <col min="7" max="7" width="3.7109375" customWidth="1"/>
    <col min="8" max="8" width="9.7109375" customWidth="1"/>
    <col min="9" max="9" width="10.5703125" customWidth="1"/>
    <col min="10" max="10" width="3.5703125" customWidth="1"/>
    <col min="11" max="11" width="9.7109375" customWidth="1"/>
    <col min="12" max="12" width="10.5703125" customWidth="1"/>
    <col min="13" max="13" width="2.140625" customWidth="1"/>
    <col min="14" max="14" width="14.28515625" style="24" customWidth="1"/>
    <col min="15" max="15" width="2.42578125" customWidth="1"/>
    <col min="16" max="16" width="3.7109375" customWidth="1"/>
    <col min="17" max="33" width="9.140625" customWidth="1"/>
    <col min="34" max="34" width="11.28515625" customWidth="1"/>
    <col min="35" max="35" width="3.5703125" customWidth="1"/>
    <col min="36" max="36" width="3.28515625" customWidth="1"/>
    <col min="37" max="57" width="0" hidden="1" customWidth="1"/>
    <col min="58" max="16384" width="8.5703125" hidden="1"/>
  </cols>
  <sheetData>
    <row r="1" spans="1:56" ht="17.25" customHeight="1" x14ac:dyDescent="0.2">
      <c r="A1" s="335"/>
      <c r="B1" s="335"/>
      <c r="C1" s="335"/>
      <c r="D1" s="335"/>
      <c r="E1" s="335"/>
      <c r="F1" s="335"/>
      <c r="G1" s="335"/>
      <c r="H1" s="335"/>
      <c r="I1" s="335"/>
      <c r="J1" s="335"/>
      <c r="K1" s="335"/>
      <c r="L1" s="335"/>
      <c r="M1" s="335"/>
      <c r="N1" s="335"/>
      <c r="O1" s="336"/>
      <c r="P1" s="335"/>
      <c r="Q1" s="335"/>
      <c r="R1" s="335"/>
      <c r="S1" s="335"/>
      <c r="T1" s="335"/>
      <c r="U1" s="335"/>
      <c r="V1" s="335"/>
      <c r="W1" s="335"/>
      <c r="X1" s="335"/>
      <c r="Y1" s="335"/>
      <c r="Z1" s="335"/>
      <c r="AA1" s="335"/>
      <c r="AB1" s="335"/>
      <c r="AC1" s="335"/>
      <c r="AD1" s="335"/>
      <c r="AE1" s="335"/>
      <c r="AF1" s="335"/>
      <c r="AG1" s="335"/>
      <c r="AH1" s="335"/>
      <c r="AI1" s="335"/>
      <c r="AJ1" s="337"/>
      <c r="AK1" s="1"/>
      <c r="AL1" s="1"/>
      <c r="AM1" s="1"/>
      <c r="AN1" s="1"/>
      <c r="AO1" s="1"/>
      <c r="AP1" s="1"/>
      <c r="AQ1" s="1"/>
      <c r="AR1" s="1"/>
      <c r="AS1" s="1"/>
      <c r="AT1" s="1"/>
      <c r="AU1" s="1"/>
      <c r="AV1" s="1"/>
      <c r="AW1" s="1"/>
      <c r="AX1" s="1"/>
      <c r="AY1" s="1"/>
      <c r="AZ1" s="1"/>
      <c r="BA1" s="1"/>
      <c r="BB1" s="1"/>
      <c r="BC1" s="1"/>
      <c r="BD1" s="1"/>
    </row>
    <row r="2" spans="1:56" ht="10.5" customHeight="1" x14ac:dyDescent="0.2">
      <c r="A2" s="335"/>
      <c r="B2" s="338"/>
      <c r="C2" s="338"/>
      <c r="D2" s="338"/>
      <c r="E2" s="338"/>
      <c r="F2" s="338"/>
      <c r="G2" s="338"/>
      <c r="H2" s="338"/>
      <c r="I2" s="338"/>
      <c r="J2" s="338"/>
      <c r="K2" s="338"/>
      <c r="L2" s="338"/>
      <c r="M2" s="338"/>
      <c r="N2" s="338"/>
      <c r="O2" s="339"/>
      <c r="P2" s="340"/>
      <c r="Q2" s="340"/>
      <c r="R2" s="340"/>
      <c r="S2" s="340"/>
      <c r="T2" s="340"/>
      <c r="U2" s="340"/>
      <c r="V2" s="340"/>
      <c r="W2" s="340"/>
      <c r="X2" s="340"/>
      <c r="Y2" s="340"/>
      <c r="Z2" s="340"/>
      <c r="AA2" s="340"/>
      <c r="AB2" s="340"/>
      <c r="AC2" s="340"/>
      <c r="AD2" s="340"/>
      <c r="AE2" s="340"/>
      <c r="AF2" s="340"/>
      <c r="AG2" s="340"/>
      <c r="AH2" s="340"/>
      <c r="AI2" s="341"/>
      <c r="AJ2" s="337"/>
      <c r="AK2" s="1"/>
      <c r="AL2" s="1"/>
      <c r="AM2" s="1"/>
      <c r="AN2" s="1"/>
      <c r="AO2" s="1"/>
      <c r="AP2" s="1"/>
      <c r="AQ2" s="1"/>
      <c r="AR2" s="1"/>
      <c r="AS2" s="1"/>
      <c r="AT2" s="1"/>
      <c r="AU2" s="1"/>
      <c r="AV2" s="1"/>
      <c r="AW2" s="1"/>
      <c r="AX2" s="1"/>
      <c r="AY2" s="1"/>
      <c r="AZ2" s="1"/>
      <c r="BA2" s="1"/>
      <c r="BB2" s="1"/>
      <c r="BC2" s="1"/>
      <c r="BD2" s="1"/>
    </row>
    <row r="3" spans="1:56" ht="33" customHeight="1" x14ac:dyDescent="0.2">
      <c r="A3" s="335"/>
      <c r="B3" s="342"/>
      <c r="C3" s="342"/>
      <c r="D3" s="745" t="s">
        <v>78</v>
      </c>
      <c r="E3" s="745"/>
      <c r="F3" s="745"/>
      <c r="G3" s="745"/>
      <c r="H3" s="745"/>
      <c r="I3" s="745"/>
      <c r="J3" s="745"/>
      <c r="K3" s="745"/>
      <c r="L3" s="745"/>
      <c r="M3" s="338"/>
      <c r="N3" s="338"/>
      <c r="O3" s="339"/>
      <c r="P3" s="340"/>
      <c r="Q3" s="343" t="s">
        <v>79</v>
      </c>
      <c r="R3" s="344"/>
      <c r="S3" s="344"/>
      <c r="T3" s="344"/>
      <c r="U3" s="344"/>
      <c r="V3" s="344"/>
      <c r="W3" s="344"/>
      <c r="X3" s="344"/>
      <c r="Y3" s="344"/>
      <c r="Z3" s="344"/>
      <c r="AA3" s="344"/>
      <c r="AB3" s="344"/>
      <c r="AC3" s="344"/>
      <c r="AD3" s="344"/>
      <c r="AE3" s="344"/>
      <c r="AF3" s="344"/>
      <c r="AG3" s="344"/>
      <c r="AH3" s="345"/>
      <c r="AI3" s="341"/>
      <c r="AJ3" s="337"/>
      <c r="AK3" s="1"/>
      <c r="AL3" s="1"/>
      <c r="AM3" s="1"/>
      <c r="AN3" s="1"/>
      <c r="AO3" s="1"/>
      <c r="AP3" s="1"/>
      <c r="AQ3" s="1"/>
      <c r="AR3" s="1"/>
      <c r="AS3" s="1"/>
      <c r="AT3" s="1"/>
      <c r="AU3" s="1"/>
      <c r="AV3" s="1"/>
      <c r="AW3" s="1"/>
      <c r="AX3" s="1"/>
      <c r="AY3" s="1"/>
      <c r="AZ3" s="1"/>
      <c r="BA3" s="1"/>
      <c r="BB3" s="1"/>
      <c r="BC3" s="1"/>
      <c r="BD3" s="1"/>
    </row>
    <row r="4" spans="1:56" ht="24.75" customHeight="1" x14ac:dyDescent="0.2">
      <c r="A4" s="335"/>
      <c r="B4" s="342"/>
      <c r="C4" s="342"/>
      <c r="D4" s="342"/>
      <c r="E4" s="342"/>
      <c r="F4" s="695" t="s">
        <v>199</v>
      </c>
      <c r="G4" s="342"/>
      <c r="H4" s="342"/>
      <c r="I4" s="342"/>
      <c r="J4" s="342"/>
      <c r="K4" s="342"/>
      <c r="L4" s="342"/>
      <c r="M4" s="342"/>
      <c r="N4" s="338"/>
      <c r="O4" s="339"/>
      <c r="P4" s="340"/>
      <c r="Q4" s="346" t="s">
        <v>80</v>
      </c>
      <c r="R4" s="347"/>
      <c r="S4" s="347"/>
      <c r="T4" s="347"/>
      <c r="U4" s="347"/>
      <c r="V4" s="347"/>
      <c r="W4" s="347"/>
      <c r="X4" s="347"/>
      <c r="Y4" s="347"/>
      <c r="Z4" s="347"/>
      <c r="AA4" s="347"/>
      <c r="AB4" s="347"/>
      <c r="AC4" s="347"/>
      <c r="AD4" s="347"/>
      <c r="AE4" s="347"/>
      <c r="AF4" s="347"/>
      <c r="AG4" s="347"/>
      <c r="AH4" s="348"/>
      <c r="AI4" s="341"/>
      <c r="AJ4" s="337"/>
      <c r="AK4" s="1"/>
      <c r="AL4" s="1"/>
      <c r="AM4" s="1"/>
      <c r="AN4" s="1"/>
      <c r="AO4" s="1"/>
      <c r="AP4" s="1"/>
      <c r="AQ4" s="1"/>
      <c r="AR4" s="1"/>
      <c r="AS4" s="1"/>
      <c r="AT4" s="1"/>
      <c r="AU4" s="1"/>
      <c r="AV4" s="1"/>
      <c r="AW4" s="1"/>
      <c r="AX4" s="1"/>
      <c r="AY4" s="1"/>
      <c r="AZ4" s="1"/>
      <c r="BA4" s="1"/>
      <c r="BB4" s="1"/>
      <c r="BC4" s="1"/>
      <c r="BD4" s="1"/>
    </row>
    <row r="5" spans="1:56" ht="18.75" customHeight="1" x14ac:dyDescent="0.2">
      <c r="A5" s="335"/>
      <c r="B5" s="342"/>
      <c r="C5" s="342"/>
      <c r="D5" s="342"/>
      <c r="E5" s="746" t="str">
        <f>'1. Inv. in.l-Fin'!H6</f>
        <v>Empresa de prova</v>
      </c>
      <c r="F5" s="746"/>
      <c r="G5" s="746"/>
      <c r="H5" s="746"/>
      <c r="I5" s="746"/>
      <c r="J5" s="746"/>
      <c r="K5" s="746"/>
      <c r="L5" s="338"/>
      <c r="M5" s="338"/>
      <c r="N5" s="338"/>
      <c r="O5" s="339"/>
      <c r="P5" s="340"/>
      <c r="Q5" s="346" t="s">
        <v>81</v>
      </c>
      <c r="R5" s="347"/>
      <c r="S5" s="347"/>
      <c r="T5" s="347"/>
      <c r="U5" s="347"/>
      <c r="V5" s="347"/>
      <c r="W5" s="347"/>
      <c r="X5" s="347"/>
      <c r="Y5" s="347"/>
      <c r="Z5" s="347"/>
      <c r="AA5" s="347"/>
      <c r="AB5" s="347"/>
      <c r="AC5" s="347"/>
      <c r="AD5" s="347"/>
      <c r="AE5" s="347"/>
      <c r="AF5" s="347"/>
      <c r="AG5" s="347"/>
      <c r="AH5" s="348"/>
      <c r="AI5" s="341"/>
      <c r="AJ5" s="337"/>
      <c r="AK5" s="1"/>
      <c r="AL5" s="1"/>
      <c r="AM5" s="1"/>
      <c r="AN5" s="1"/>
      <c r="AO5" s="1"/>
      <c r="AP5" s="1"/>
      <c r="AQ5" s="1"/>
      <c r="AR5" s="1"/>
      <c r="AS5" s="1"/>
      <c r="AT5" s="1"/>
      <c r="AU5" s="1"/>
      <c r="AV5" s="1"/>
      <c r="AW5" s="1"/>
      <c r="AX5" s="1"/>
      <c r="AY5" s="1"/>
      <c r="AZ5" s="1"/>
      <c r="BA5" s="1"/>
      <c r="BB5" s="1"/>
      <c r="BC5" s="1"/>
      <c r="BD5" s="1"/>
    </row>
    <row r="6" spans="1:56" ht="23.1" customHeight="1" x14ac:dyDescent="0.2">
      <c r="A6" s="335"/>
      <c r="B6" s="342"/>
      <c r="C6" s="342"/>
      <c r="D6" s="342"/>
      <c r="E6" s="342"/>
      <c r="F6" s="342"/>
      <c r="G6" s="342"/>
      <c r="H6" s="342"/>
      <c r="I6" s="342"/>
      <c r="J6" s="342"/>
      <c r="K6" s="342"/>
      <c r="L6" s="342"/>
      <c r="M6" s="342"/>
      <c r="N6" s="342"/>
      <c r="O6" s="339"/>
      <c r="P6" s="340"/>
      <c r="Q6" s="346" t="s">
        <v>82</v>
      </c>
      <c r="R6" s="347"/>
      <c r="S6" s="347"/>
      <c r="T6" s="347"/>
      <c r="U6" s="347"/>
      <c r="V6" s="347"/>
      <c r="W6" s="347"/>
      <c r="X6" s="347"/>
      <c r="Y6" s="347"/>
      <c r="Z6" s="347"/>
      <c r="AA6" s="347"/>
      <c r="AB6" s="347"/>
      <c r="AC6" s="347"/>
      <c r="AD6" s="347"/>
      <c r="AE6" s="347"/>
      <c r="AF6" s="347"/>
      <c r="AG6" s="347"/>
      <c r="AH6" s="348"/>
      <c r="AI6" s="341"/>
      <c r="AJ6" s="337"/>
      <c r="AK6" s="1"/>
      <c r="AL6" s="1"/>
      <c r="AM6" s="1"/>
      <c r="AN6" s="1"/>
      <c r="AO6" s="1"/>
      <c r="AP6" s="1"/>
      <c r="AQ6" s="1"/>
      <c r="AR6" s="1"/>
      <c r="AS6" s="1"/>
      <c r="AT6" s="1"/>
      <c r="AU6" s="1"/>
      <c r="AV6" s="1"/>
      <c r="AW6" s="1"/>
      <c r="AX6" s="1"/>
      <c r="AY6" s="1"/>
      <c r="AZ6" s="1"/>
      <c r="BA6" s="1"/>
      <c r="BB6" s="1"/>
      <c r="BC6" s="1"/>
      <c r="BD6" s="1"/>
    </row>
    <row r="7" spans="1:56" ht="23.1" customHeight="1" x14ac:dyDescent="0.2">
      <c r="A7" s="335"/>
      <c r="B7" s="342"/>
      <c r="C7" s="747" t="s">
        <v>200</v>
      </c>
      <c r="D7" s="748"/>
      <c r="E7" s="748"/>
      <c r="F7" s="748"/>
      <c r="G7" s="748"/>
      <c r="H7" s="748"/>
      <c r="I7" s="748"/>
      <c r="J7" s="748"/>
      <c r="K7" s="748"/>
      <c r="L7" s="749"/>
      <c r="M7" s="349"/>
      <c r="N7" s="349"/>
      <c r="O7" s="350"/>
      <c r="P7" s="340"/>
      <c r="Q7" s="346" t="s">
        <v>83</v>
      </c>
      <c r="R7" s="347"/>
      <c r="S7" s="347"/>
      <c r="T7" s="347"/>
      <c r="U7" s="347"/>
      <c r="V7" s="347"/>
      <c r="W7" s="347"/>
      <c r="X7" s="347"/>
      <c r="Y7" s="347"/>
      <c r="Z7" s="347"/>
      <c r="AA7" s="347"/>
      <c r="AB7" s="347"/>
      <c r="AC7" s="347"/>
      <c r="AD7" s="347"/>
      <c r="AE7" s="347"/>
      <c r="AF7" s="347"/>
      <c r="AG7" s="347"/>
      <c r="AH7" s="348"/>
      <c r="AI7" s="341"/>
      <c r="AJ7" s="337"/>
      <c r="AK7" s="351"/>
      <c r="AL7" s="1"/>
      <c r="AM7" s="1"/>
      <c r="AN7" s="1"/>
      <c r="AO7" s="1"/>
      <c r="AP7" s="1"/>
      <c r="AQ7" s="1"/>
      <c r="AR7" s="1"/>
      <c r="AS7" s="1"/>
      <c r="AT7" s="1"/>
      <c r="AU7" s="1"/>
      <c r="AV7" s="1"/>
      <c r="AW7" s="1"/>
      <c r="AX7" s="1"/>
      <c r="AY7" s="1"/>
      <c r="AZ7" s="1"/>
      <c r="BA7" s="1"/>
      <c r="BB7" s="1"/>
      <c r="BC7" s="1"/>
      <c r="BD7" s="1"/>
    </row>
    <row r="8" spans="1:56" s="356" customFormat="1" ht="23.1" customHeight="1" x14ac:dyDescent="0.2">
      <c r="A8" s="335"/>
      <c r="B8" s="352"/>
      <c r="C8" s="750"/>
      <c r="D8" s="751"/>
      <c r="E8" s="751"/>
      <c r="F8" s="751"/>
      <c r="G8" s="751"/>
      <c r="H8" s="751"/>
      <c r="I8" s="751"/>
      <c r="J8" s="751"/>
      <c r="K8" s="751"/>
      <c r="L8" s="752"/>
      <c r="M8" s="349"/>
      <c r="N8" s="349"/>
      <c r="O8" s="353"/>
      <c r="P8" s="340"/>
      <c r="Q8" s="346" t="s">
        <v>84</v>
      </c>
      <c r="R8" s="347"/>
      <c r="S8" s="347"/>
      <c r="T8" s="347"/>
      <c r="U8" s="347"/>
      <c r="V8" s="347"/>
      <c r="W8" s="347"/>
      <c r="X8" s="347"/>
      <c r="Y8" s="347"/>
      <c r="Z8" s="347"/>
      <c r="AA8" s="347"/>
      <c r="AB8" s="347"/>
      <c r="AC8" s="347"/>
      <c r="AD8" s="347"/>
      <c r="AE8" s="347"/>
      <c r="AF8" s="347"/>
      <c r="AG8" s="347"/>
      <c r="AH8" s="348"/>
      <c r="AI8" s="341"/>
      <c r="AJ8" s="354"/>
      <c r="AK8" s="355"/>
      <c r="AL8" s="355"/>
      <c r="AM8" s="355"/>
      <c r="AN8" s="355"/>
      <c r="AO8" s="355"/>
      <c r="AP8" s="355"/>
      <c r="AQ8" s="355"/>
      <c r="AR8" s="355"/>
      <c r="AS8" s="355"/>
      <c r="AT8" s="355"/>
      <c r="AU8" s="355"/>
      <c r="AV8" s="355"/>
      <c r="AW8" s="355"/>
      <c r="AX8" s="355"/>
      <c r="AY8" s="355"/>
      <c r="AZ8" s="355"/>
      <c r="BA8" s="355"/>
      <c r="BB8" s="355"/>
      <c r="BC8" s="355"/>
      <c r="BD8" s="355"/>
    </row>
    <row r="9" spans="1:56" s="356" customFormat="1" ht="23.1" customHeight="1" x14ac:dyDescent="0.2">
      <c r="A9" s="335"/>
      <c r="B9" s="352"/>
      <c r="C9" s="753"/>
      <c r="D9" s="754"/>
      <c r="E9" s="754"/>
      <c r="F9" s="754"/>
      <c r="G9" s="754"/>
      <c r="H9" s="754"/>
      <c r="I9" s="754"/>
      <c r="J9" s="754"/>
      <c r="K9" s="754"/>
      <c r="L9" s="755"/>
      <c r="M9" s="349"/>
      <c r="N9" s="349"/>
      <c r="O9" s="353"/>
      <c r="P9" s="340"/>
      <c r="Q9" s="346" t="s">
        <v>85</v>
      </c>
      <c r="R9" s="347"/>
      <c r="S9" s="347"/>
      <c r="T9" s="347"/>
      <c r="U9" s="347"/>
      <c r="V9" s="347"/>
      <c r="W9" s="347"/>
      <c r="X9" s="347"/>
      <c r="Y9" s="347"/>
      <c r="Z9" s="347"/>
      <c r="AA9" s="347"/>
      <c r="AB9" s="347"/>
      <c r="AC9" s="347"/>
      <c r="AD9" s="347"/>
      <c r="AE9" s="347"/>
      <c r="AF9" s="347"/>
      <c r="AG9" s="347"/>
      <c r="AH9" s="348"/>
      <c r="AI9" s="341"/>
      <c r="AJ9" s="354"/>
      <c r="AK9" s="355"/>
      <c r="AL9" s="355"/>
      <c r="AM9" s="355"/>
      <c r="AN9" s="355"/>
      <c r="AO9" s="355"/>
      <c r="AP9" s="355"/>
      <c r="AQ9" s="355"/>
      <c r="AR9" s="355"/>
      <c r="AS9" s="355"/>
      <c r="AT9" s="355"/>
      <c r="AU9" s="355"/>
      <c r="AV9" s="355"/>
      <c r="AW9" s="355"/>
      <c r="AX9" s="355"/>
      <c r="AY9" s="355"/>
      <c r="AZ9" s="355"/>
      <c r="BA9" s="355"/>
      <c r="BB9" s="355"/>
      <c r="BC9" s="355"/>
      <c r="BD9" s="355"/>
    </row>
    <row r="10" spans="1:56" ht="23.1" customHeight="1" x14ac:dyDescent="0.2">
      <c r="A10" s="335"/>
      <c r="B10" s="338"/>
      <c r="C10" s="338"/>
      <c r="D10" s="338"/>
      <c r="E10" s="338"/>
      <c r="F10" s="338"/>
      <c r="G10" s="338"/>
      <c r="H10" s="338"/>
      <c r="I10" s="338"/>
      <c r="J10" s="338"/>
      <c r="K10" s="338"/>
      <c r="L10" s="338"/>
      <c r="M10" s="338"/>
      <c r="N10" s="338"/>
      <c r="O10" s="339"/>
      <c r="P10" s="340"/>
      <c r="Q10" s="357" t="s">
        <v>86</v>
      </c>
      <c r="R10" s="358"/>
      <c r="S10" s="359"/>
      <c r="T10" s="359"/>
      <c r="U10" s="359"/>
      <c r="V10" s="359"/>
      <c r="W10" s="359"/>
      <c r="X10" s="359"/>
      <c r="Y10" s="359"/>
      <c r="Z10" s="359"/>
      <c r="AA10" s="359"/>
      <c r="AB10" s="359"/>
      <c r="AC10" s="359"/>
      <c r="AD10" s="359"/>
      <c r="AE10" s="359"/>
      <c r="AF10" s="359"/>
      <c r="AG10" s="359"/>
      <c r="AH10" s="360"/>
      <c r="AI10" s="341"/>
      <c r="AJ10" s="337"/>
      <c r="AK10" s="1"/>
      <c r="AL10" s="1"/>
      <c r="AM10" s="1"/>
      <c r="AN10" s="1"/>
      <c r="AO10" s="1"/>
      <c r="AP10" s="1"/>
      <c r="AQ10" s="1"/>
      <c r="AR10" s="1"/>
      <c r="AS10" s="1"/>
      <c r="AT10" s="1"/>
      <c r="AU10" s="1"/>
      <c r="AV10" s="1"/>
      <c r="AW10" s="1"/>
      <c r="AX10" s="1"/>
      <c r="AY10" s="1"/>
      <c r="AZ10" s="1"/>
      <c r="BA10" s="1"/>
      <c r="BB10" s="1"/>
      <c r="BC10" s="1"/>
      <c r="BD10" s="1"/>
    </row>
    <row r="11" spans="1:56" ht="18.75" customHeight="1" x14ac:dyDescent="0.2">
      <c r="A11" s="335"/>
      <c r="B11" s="342"/>
      <c r="C11" s="682" t="s">
        <v>87</v>
      </c>
      <c r="D11" s="361"/>
      <c r="E11" s="756">
        <f>'Cte. Ing. i Desp.'!D7</f>
        <v>2024</v>
      </c>
      <c r="F11" s="756"/>
      <c r="G11" s="362"/>
      <c r="H11" s="756">
        <f>'Cte. Ing. i Desp.'!F7</f>
        <v>2025</v>
      </c>
      <c r="I11" s="756"/>
      <c r="J11" s="362"/>
      <c r="K11" s="757">
        <f>'Cte. Ing. i Desp.'!H7</f>
        <v>2026</v>
      </c>
      <c r="L11" s="757"/>
      <c r="M11" s="342"/>
      <c r="N11" s="338"/>
      <c r="O11" s="339"/>
      <c r="P11" s="340"/>
      <c r="Q11" s="340"/>
      <c r="R11" s="340"/>
      <c r="S11" s="340"/>
      <c r="T11" s="340"/>
      <c r="U11" s="340"/>
      <c r="V11" s="340"/>
      <c r="W11" s="340"/>
      <c r="X11" s="340"/>
      <c r="Y11" s="340"/>
      <c r="Z11" s="340"/>
      <c r="AA11" s="340"/>
      <c r="AB11" s="340"/>
      <c r="AC11" s="340"/>
      <c r="AD11" s="340"/>
      <c r="AE11" s="340"/>
      <c r="AF11" s="340"/>
      <c r="AG11" s="340"/>
      <c r="AH11" s="340"/>
      <c r="AI11" s="341"/>
      <c r="AJ11" s="337"/>
      <c r="AK11" s="1"/>
      <c r="AL11" s="1"/>
      <c r="AM11" s="1"/>
      <c r="AN11" s="1"/>
      <c r="AO11" s="1"/>
      <c r="AP11" s="1"/>
      <c r="AQ11" s="1"/>
      <c r="AR11" s="1"/>
      <c r="AS11" s="1"/>
      <c r="AT11" s="1"/>
      <c r="AU11" s="1"/>
      <c r="AV11" s="1"/>
      <c r="AW11" s="1"/>
      <c r="AX11" s="1"/>
      <c r="AY11" s="1"/>
      <c r="AZ11" s="1"/>
      <c r="BA11" s="1"/>
      <c r="BB11" s="1"/>
      <c r="BC11" s="1"/>
      <c r="BD11" s="1"/>
    </row>
    <row r="12" spans="1:56" ht="32.25" customHeight="1" x14ac:dyDescent="0.2">
      <c r="A12" s="335"/>
      <c r="B12" s="342"/>
      <c r="C12" s="363" t="s">
        <v>88</v>
      </c>
      <c r="D12" s="364"/>
      <c r="E12" s="365" t="s">
        <v>89</v>
      </c>
      <c r="F12" s="366" t="s">
        <v>90</v>
      </c>
      <c r="G12" s="367"/>
      <c r="H12" s="365" t="s">
        <v>89</v>
      </c>
      <c r="I12" s="366" t="s">
        <v>90</v>
      </c>
      <c r="J12" s="367"/>
      <c r="K12" s="365" t="s">
        <v>89</v>
      </c>
      <c r="L12" s="368" t="s">
        <v>90</v>
      </c>
      <c r="M12" s="342"/>
      <c r="N12" s="338"/>
      <c r="O12" s="339"/>
      <c r="P12" s="340"/>
      <c r="Q12" s="369" t="s">
        <v>91</v>
      </c>
      <c r="R12" s="370"/>
      <c r="S12" s="340"/>
      <c r="T12" s="340"/>
      <c r="U12" s="340"/>
      <c r="V12" s="340"/>
      <c r="W12" s="340"/>
      <c r="X12" s="340"/>
      <c r="Y12" s="340"/>
      <c r="Z12" s="340"/>
      <c r="AA12" s="340"/>
      <c r="AB12" s="340"/>
      <c r="AC12" s="340"/>
      <c r="AD12" s="340"/>
      <c r="AE12" s="340"/>
      <c r="AF12" s="340"/>
      <c r="AG12" s="340"/>
      <c r="AH12" s="340"/>
      <c r="AI12" s="341"/>
      <c r="AJ12" s="337"/>
      <c r="AK12" s="1"/>
      <c r="AL12" s="1"/>
      <c r="AM12" s="1"/>
      <c r="AN12" s="1"/>
      <c r="AO12" s="1"/>
      <c r="AP12" s="1"/>
      <c r="AQ12" s="1"/>
      <c r="AR12" s="1"/>
      <c r="AS12" s="1"/>
      <c r="AT12" s="1"/>
      <c r="AU12" s="1"/>
      <c r="AV12" s="1"/>
      <c r="AW12" s="1"/>
      <c r="AX12" s="1"/>
      <c r="AY12" s="1"/>
      <c r="AZ12" s="1"/>
      <c r="BA12" s="1"/>
      <c r="BB12" s="1"/>
      <c r="BC12" s="1"/>
      <c r="BD12" s="1"/>
    </row>
    <row r="13" spans="1:56" ht="16.5" customHeight="1" x14ac:dyDescent="0.2">
      <c r="A13" s="335"/>
      <c r="B13" s="342"/>
      <c r="C13" s="371"/>
      <c r="D13" s="364"/>
      <c r="E13" s="372"/>
      <c r="F13" s="372"/>
      <c r="G13" s="373"/>
      <c r="H13" s="372"/>
      <c r="I13" s="372"/>
      <c r="J13" s="373"/>
      <c r="K13" s="372"/>
      <c r="L13" s="374"/>
      <c r="M13" s="342"/>
      <c r="N13" s="338"/>
      <c r="O13" s="339"/>
      <c r="P13" s="340"/>
      <c r="Q13" s="375"/>
      <c r="R13" s="376"/>
      <c r="S13" s="376"/>
      <c r="T13" s="376"/>
      <c r="U13" s="376"/>
      <c r="V13" s="376"/>
      <c r="W13" s="376"/>
      <c r="X13" s="376"/>
      <c r="Y13" s="376"/>
      <c r="Z13" s="376"/>
      <c r="AA13" s="376"/>
      <c r="AB13" s="376"/>
      <c r="AC13" s="376"/>
      <c r="AD13" s="376"/>
      <c r="AE13" s="376"/>
      <c r="AF13" s="376"/>
      <c r="AG13" s="376"/>
      <c r="AH13" s="377"/>
      <c r="AI13" s="341"/>
      <c r="AJ13" s="337"/>
      <c r="AK13" s="1"/>
      <c r="AL13" s="1"/>
      <c r="AM13" s="1"/>
      <c r="AN13" s="1"/>
      <c r="AO13" s="1"/>
      <c r="AP13" s="1"/>
      <c r="AQ13" s="1"/>
      <c r="AR13" s="1"/>
      <c r="AS13" s="1"/>
      <c r="AT13" s="1"/>
      <c r="AU13" s="1"/>
      <c r="AV13" s="1"/>
      <c r="AW13" s="1"/>
      <c r="AX13" s="1"/>
      <c r="AY13" s="1"/>
      <c r="AZ13" s="1"/>
      <c r="BA13" s="1"/>
      <c r="BB13" s="1"/>
      <c r="BC13" s="1"/>
      <c r="BD13" s="1"/>
    </row>
    <row r="14" spans="1:56" ht="16.5" customHeight="1" x14ac:dyDescent="0.2">
      <c r="A14" s="335"/>
      <c r="B14" s="342"/>
      <c r="C14" s="378"/>
      <c r="D14" s="364"/>
      <c r="E14" s="372"/>
      <c r="F14" s="372"/>
      <c r="G14" s="373"/>
      <c r="H14" s="372"/>
      <c r="I14" s="372"/>
      <c r="J14" s="373"/>
      <c r="K14" s="372"/>
      <c r="L14" s="374"/>
      <c r="M14" s="342"/>
      <c r="N14" s="338"/>
      <c r="O14" s="339"/>
      <c r="P14" s="340"/>
      <c r="Q14" s="379"/>
      <c r="R14" s="380"/>
      <c r="S14" s="380"/>
      <c r="T14" s="380"/>
      <c r="U14" s="380"/>
      <c r="V14" s="380"/>
      <c r="W14" s="380"/>
      <c r="X14" s="380"/>
      <c r="Y14" s="380"/>
      <c r="Z14" s="380"/>
      <c r="AA14" s="380"/>
      <c r="AB14" s="380"/>
      <c r="AC14" s="380"/>
      <c r="AD14" s="380"/>
      <c r="AE14" s="380"/>
      <c r="AF14" s="380"/>
      <c r="AG14" s="380"/>
      <c r="AH14" s="381"/>
      <c r="AI14" s="341"/>
      <c r="AJ14" s="337"/>
      <c r="AK14" s="1"/>
      <c r="AL14" s="1"/>
      <c r="AM14" s="1"/>
      <c r="AN14" s="1"/>
      <c r="AO14" s="1"/>
      <c r="AP14" s="1"/>
      <c r="AQ14" s="1"/>
      <c r="AR14" s="1"/>
      <c r="AS14" s="1"/>
      <c r="AT14" s="1"/>
      <c r="AU14" s="1"/>
      <c r="AV14" s="1"/>
      <c r="AW14" s="1"/>
      <c r="AX14" s="1"/>
      <c r="AY14" s="1"/>
      <c r="AZ14" s="1"/>
      <c r="BA14" s="1"/>
      <c r="BB14" s="1"/>
      <c r="BC14" s="1"/>
      <c r="BD14" s="1"/>
    </row>
    <row r="15" spans="1:56" ht="16.5" customHeight="1" x14ac:dyDescent="0.2">
      <c r="A15" s="335"/>
      <c r="B15" s="342"/>
      <c r="C15" s="378"/>
      <c r="D15" s="364"/>
      <c r="E15" s="372"/>
      <c r="F15" s="372"/>
      <c r="G15" s="373"/>
      <c r="H15" s="372"/>
      <c r="I15" s="372"/>
      <c r="J15" s="373"/>
      <c r="K15" s="372"/>
      <c r="L15" s="374"/>
      <c r="M15" s="342"/>
      <c r="N15" s="338"/>
      <c r="O15" s="339"/>
      <c r="P15" s="340"/>
      <c r="Q15" s="379"/>
      <c r="R15" s="380"/>
      <c r="S15" s="380"/>
      <c r="T15" s="380"/>
      <c r="U15" s="380"/>
      <c r="V15" s="380"/>
      <c r="W15" s="380"/>
      <c r="X15" s="380"/>
      <c r="Y15" s="380"/>
      <c r="Z15" s="380"/>
      <c r="AA15" s="380"/>
      <c r="AB15" s="380"/>
      <c r="AC15" s="380"/>
      <c r="AD15" s="380"/>
      <c r="AE15" s="380"/>
      <c r="AF15" s="380"/>
      <c r="AG15" s="380"/>
      <c r="AH15" s="381"/>
      <c r="AI15" s="341"/>
      <c r="AJ15" s="337"/>
      <c r="AK15" s="1"/>
      <c r="AL15" s="1"/>
      <c r="AM15" s="1"/>
      <c r="AN15" s="1"/>
      <c r="AO15" s="1"/>
      <c r="AP15" s="1"/>
      <c r="AQ15" s="1"/>
      <c r="AR15" s="1"/>
      <c r="AS15" s="1"/>
      <c r="AT15" s="1"/>
      <c r="AU15" s="1"/>
      <c r="AV15" s="1"/>
      <c r="AW15" s="1"/>
      <c r="AX15" s="1"/>
      <c r="AY15" s="1"/>
      <c r="AZ15" s="1"/>
      <c r="BA15" s="1"/>
      <c r="BB15" s="1"/>
      <c r="BC15" s="1"/>
      <c r="BD15" s="1"/>
    </row>
    <row r="16" spans="1:56" ht="16.5" customHeight="1" x14ac:dyDescent="0.2">
      <c r="A16" s="335"/>
      <c r="B16" s="342"/>
      <c r="C16" s="378"/>
      <c r="D16" s="364"/>
      <c r="E16" s="372"/>
      <c r="F16" s="372"/>
      <c r="G16" s="373"/>
      <c r="H16" s="372"/>
      <c r="I16" s="372"/>
      <c r="J16" s="373"/>
      <c r="K16" s="372"/>
      <c r="L16" s="374"/>
      <c r="M16" s="342"/>
      <c r="N16" s="338"/>
      <c r="O16" s="339"/>
      <c r="P16" s="340"/>
      <c r="Q16" s="379"/>
      <c r="R16" s="380"/>
      <c r="S16" s="380"/>
      <c r="T16" s="380"/>
      <c r="U16" s="380"/>
      <c r="V16" s="380"/>
      <c r="W16" s="380"/>
      <c r="X16" s="380"/>
      <c r="Y16" s="380"/>
      <c r="Z16" s="380"/>
      <c r="AA16" s="380"/>
      <c r="AB16" s="380"/>
      <c r="AC16" s="380"/>
      <c r="AD16" s="380"/>
      <c r="AE16" s="380"/>
      <c r="AF16" s="380"/>
      <c r="AG16" s="380"/>
      <c r="AH16" s="381"/>
      <c r="AI16" s="341"/>
      <c r="AJ16" s="337"/>
      <c r="AK16" s="1"/>
      <c r="AL16" s="1"/>
      <c r="AM16" s="1"/>
      <c r="AN16" s="1"/>
      <c r="AO16" s="1"/>
      <c r="AP16" s="1"/>
      <c r="AQ16" s="1"/>
      <c r="AR16" s="1"/>
      <c r="AS16" s="1"/>
      <c r="AT16" s="1"/>
      <c r="AU16" s="1"/>
      <c r="AV16" s="1"/>
      <c r="AW16" s="1"/>
      <c r="AX16" s="1"/>
      <c r="AY16" s="1"/>
      <c r="AZ16" s="1"/>
      <c r="BA16" s="1"/>
      <c r="BB16" s="1"/>
      <c r="BC16" s="1"/>
      <c r="BD16" s="1"/>
    </row>
    <row r="17" spans="1:56" ht="16.5" customHeight="1" x14ac:dyDescent="0.2">
      <c r="A17" s="335"/>
      <c r="B17" s="342"/>
      <c r="C17" s="378"/>
      <c r="D17" s="364"/>
      <c r="E17" s="372"/>
      <c r="F17" s="372"/>
      <c r="G17" s="373"/>
      <c r="H17" s="372"/>
      <c r="I17" s="372"/>
      <c r="J17" s="373"/>
      <c r="K17" s="372"/>
      <c r="L17" s="374"/>
      <c r="M17" s="342"/>
      <c r="N17" s="338"/>
      <c r="O17" s="339"/>
      <c r="P17" s="340"/>
      <c r="Q17" s="379"/>
      <c r="R17" s="380"/>
      <c r="S17" s="380"/>
      <c r="T17" s="380"/>
      <c r="U17" s="380"/>
      <c r="V17" s="380"/>
      <c r="W17" s="380"/>
      <c r="X17" s="380"/>
      <c r="Y17" s="380"/>
      <c r="Z17" s="380"/>
      <c r="AA17" s="380"/>
      <c r="AB17" s="380"/>
      <c r="AC17" s="380"/>
      <c r="AD17" s="380"/>
      <c r="AE17" s="380"/>
      <c r="AF17" s="380"/>
      <c r="AG17" s="380"/>
      <c r="AH17" s="381"/>
      <c r="AI17" s="341"/>
      <c r="AJ17" s="337"/>
      <c r="AK17" s="1"/>
      <c r="AL17" s="1"/>
      <c r="AM17" s="1"/>
      <c r="AN17" s="1"/>
      <c r="AO17" s="1"/>
      <c r="AP17" s="1"/>
      <c r="AQ17" s="1"/>
      <c r="AR17" s="1"/>
      <c r="AS17" s="1"/>
      <c r="AT17" s="1"/>
      <c r="AU17" s="1"/>
      <c r="AV17" s="1"/>
      <c r="AW17" s="1"/>
      <c r="AX17" s="1"/>
      <c r="AY17" s="1"/>
      <c r="AZ17" s="1"/>
      <c r="BA17" s="1"/>
      <c r="BB17" s="1"/>
      <c r="BC17" s="1"/>
      <c r="BD17" s="1"/>
    </row>
    <row r="18" spans="1:56" ht="16.5" customHeight="1" x14ac:dyDescent="0.2">
      <c r="A18" s="335"/>
      <c r="B18" s="342"/>
      <c r="C18" s="378"/>
      <c r="D18" s="364"/>
      <c r="E18" s="372"/>
      <c r="F18" s="372"/>
      <c r="G18" s="373"/>
      <c r="H18" s="372"/>
      <c r="I18" s="372"/>
      <c r="J18" s="373"/>
      <c r="K18" s="372"/>
      <c r="L18" s="374"/>
      <c r="M18" s="342"/>
      <c r="N18" s="338"/>
      <c r="O18" s="339"/>
      <c r="P18" s="340"/>
      <c r="Q18" s="379"/>
      <c r="R18" s="380"/>
      <c r="S18" s="380"/>
      <c r="T18" s="380"/>
      <c r="U18" s="380"/>
      <c r="V18" s="380"/>
      <c r="W18" s="380"/>
      <c r="X18" s="380"/>
      <c r="Y18" s="380"/>
      <c r="Z18" s="380"/>
      <c r="AA18" s="380"/>
      <c r="AB18" s="380"/>
      <c r="AC18" s="380"/>
      <c r="AD18" s="380"/>
      <c r="AE18" s="380"/>
      <c r="AF18" s="380"/>
      <c r="AG18" s="380"/>
      <c r="AH18" s="381"/>
      <c r="AI18" s="341"/>
      <c r="AJ18" s="337"/>
      <c r="AK18" s="1"/>
      <c r="AL18" s="1"/>
      <c r="AM18" s="1"/>
      <c r="AN18" s="1"/>
      <c r="AO18" s="1"/>
      <c r="AP18" s="1"/>
      <c r="AQ18" s="1"/>
      <c r="AR18" s="1"/>
      <c r="AS18" s="1"/>
      <c r="AT18" s="1"/>
      <c r="AU18" s="1"/>
      <c r="AV18" s="1"/>
      <c r="AW18" s="1"/>
      <c r="AX18" s="1"/>
      <c r="AY18" s="1"/>
      <c r="AZ18" s="1"/>
      <c r="BA18" s="1"/>
      <c r="BB18" s="1"/>
      <c r="BC18" s="1"/>
      <c r="BD18" s="1"/>
    </row>
    <row r="19" spans="1:56" ht="16.5" customHeight="1" x14ac:dyDescent="0.2">
      <c r="A19" s="335"/>
      <c r="B19" s="342"/>
      <c r="C19" s="378"/>
      <c r="D19" s="364"/>
      <c r="E19" s="372"/>
      <c r="F19" s="372"/>
      <c r="G19" s="373"/>
      <c r="H19" s="372"/>
      <c r="I19" s="372"/>
      <c r="J19" s="373"/>
      <c r="K19" s="372"/>
      <c r="L19" s="374"/>
      <c r="M19" s="342"/>
      <c r="N19" s="338"/>
      <c r="O19" s="339"/>
      <c r="P19" s="340"/>
      <c r="Q19" s="379"/>
      <c r="R19" s="380"/>
      <c r="S19" s="380"/>
      <c r="T19" s="380"/>
      <c r="U19" s="380"/>
      <c r="V19" s="380"/>
      <c r="W19" s="380"/>
      <c r="X19" s="380"/>
      <c r="Y19" s="380"/>
      <c r="Z19" s="380"/>
      <c r="AA19" s="380"/>
      <c r="AB19" s="380"/>
      <c r="AC19" s="380"/>
      <c r="AD19" s="380"/>
      <c r="AE19" s="380"/>
      <c r="AF19" s="380"/>
      <c r="AG19" s="380"/>
      <c r="AH19" s="381"/>
      <c r="AI19" s="341"/>
      <c r="AJ19" s="337"/>
      <c r="AK19" s="1"/>
      <c r="AL19" s="1"/>
      <c r="AM19" s="1"/>
      <c r="AN19" s="1"/>
      <c r="AO19" s="1"/>
      <c r="AP19" s="1"/>
      <c r="AQ19" s="1"/>
      <c r="AR19" s="1"/>
      <c r="AS19" s="1"/>
      <c r="AT19" s="1"/>
      <c r="AU19" s="1"/>
      <c r="AV19" s="1"/>
      <c r="AW19" s="1"/>
      <c r="AX19" s="1"/>
      <c r="AY19" s="1"/>
      <c r="AZ19" s="1"/>
      <c r="BA19" s="1"/>
      <c r="BB19" s="1"/>
      <c r="BC19" s="1"/>
      <c r="BD19" s="1"/>
    </row>
    <row r="20" spans="1:56" ht="16.5" customHeight="1" x14ac:dyDescent="0.2">
      <c r="A20" s="335"/>
      <c r="B20" s="342"/>
      <c r="C20" s="378"/>
      <c r="D20" s="364"/>
      <c r="E20" s="372"/>
      <c r="F20" s="372"/>
      <c r="G20" s="373"/>
      <c r="H20" s="372"/>
      <c r="I20" s="372"/>
      <c r="J20" s="373"/>
      <c r="K20" s="372"/>
      <c r="L20" s="374"/>
      <c r="M20" s="342"/>
      <c r="N20" s="338"/>
      <c r="O20" s="339"/>
      <c r="P20" s="340"/>
      <c r="Q20" s="379"/>
      <c r="R20" s="380"/>
      <c r="S20" s="380"/>
      <c r="T20" s="380"/>
      <c r="U20" s="380"/>
      <c r="V20" s="380"/>
      <c r="W20" s="380"/>
      <c r="X20" s="380"/>
      <c r="Y20" s="380"/>
      <c r="Z20" s="380"/>
      <c r="AA20" s="380"/>
      <c r="AB20" s="380"/>
      <c r="AC20" s="380"/>
      <c r="AD20" s="380"/>
      <c r="AE20" s="380"/>
      <c r="AF20" s="380"/>
      <c r="AG20" s="380"/>
      <c r="AH20" s="381"/>
      <c r="AI20" s="341"/>
      <c r="AJ20" s="337"/>
      <c r="AK20" s="1"/>
      <c r="AL20" s="1"/>
      <c r="AM20" s="1"/>
      <c r="AN20" s="1"/>
      <c r="AO20" s="1"/>
      <c r="AP20" s="1"/>
      <c r="AQ20" s="1"/>
      <c r="AR20" s="1"/>
      <c r="AS20" s="1"/>
      <c r="AT20" s="1"/>
      <c r="AU20" s="1"/>
      <c r="AV20" s="1"/>
      <c r="AW20" s="1"/>
      <c r="AX20" s="1"/>
      <c r="AY20" s="1"/>
      <c r="AZ20" s="1"/>
      <c r="BA20" s="1"/>
      <c r="BB20" s="1"/>
      <c r="BC20" s="1"/>
      <c r="BD20" s="1"/>
    </row>
    <row r="21" spans="1:56" ht="8.1" customHeight="1" x14ac:dyDescent="0.2">
      <c r="A21" s="335"/>
      <c r="B21" s="342"/>
      <c r="C21" s="382"/>
      <c r="D21" s="373"/>
      <c r="E21" s="373"/>
      <c r="F21" s="373"/>
      <c r="G21" s="373"/>
      <c r="H21" s="373"/>
      <c r="I21" s="373"/>
      <c r="J21" s="373"/>
      <c r="K21" s="373"/>
      <c r="L21" s="383"/>
      <c r="M21" s="342"/>
      <c r="N21" s="338"/>
      <c r="O21" s="339"/>
      <c r="P21" s="340"/>
      <c r="Q21" s="379"/>
      <c r="R21" s="380"/>
      <c r="S21" s="380"/>
      <c r="T21" s="380"/>
      <c r="U21" s="380"/>
      <c r="V21" s="380"/>
      <c r="W21" s="380"/>
      <c r="X21" s="380"/>
      <c r="Y21" s="380"/>
      <c r="Z21" s="380"/>
      <c r="AA21" s="380"/>
      <c r="AB21" s="380"/>
      <c r="AC21" s="380"/>
      <c r="AD21" s="380"/>
      <c r="AE21" s="380"/>
      <c r="AF21" s="380"/>
      <c r="AG21" s="380"/>
      <c r="AH21" s="381"/>
      <c r="AI21" s="341"/>
      <c r="AJ21" s="337"/>
      <c r="AK21" s="1"/>
      <c r="AL21" s="1"/>
      <c r="AM21" s="1"/>
      <c r="AN21" s="1"/>
      <c r="AO21" s="1"/>
      <c r="AP21" s="1"/>
      <c r="AQ21" s="1"/>
      <c r="AR21" s="1"/>
      <c r="AS21" s="1"/>
      <c r="AT21" s="1"/>
      <c r="AU21" s="1"/>
      <c r="AV21" s="1"/>
      <c r="AW21" s="1"/>
      <c r="AX21" s="1"/>
      <c r="AY21" s="1"/>
      <c r="AZ21" s="1"/>
      <c r="BA21" s="1"/>
      <c r="BB21" s="1"/>
      <c r="BC21" s="1"/>
      <c r="BD21" s="1"/>
    </row>
    <row r="22" spans="1:56" ht="17.649999999999999" customHeight="1" x14ac:dyDescent="0.2">
      <c r="A22" s="335"/>
      <c r="B22" s="342"/>
      <c r="C22" s="384" t="s">
        <v>92</v>
      </c>
      <c r="D22" s="385"/>
      <c r="E22" s="386"/>
      <c r="F22" s="386"/>
      <c r="G22" s="386"/>
      <c r="H22" s="386"/>
      <c r="I22" s="386"/>
      <c r="J22" s="386"/>
      <c r="K22" s="386"/>
      <c r="L22" s="387"/>
      <c r="M22" s="342"/>
      <c r="N22" s="338"/>
      <c r="O22" s="339"/>
      <c r="P22" s="340"/>
      <c r="Q22" s="379"/>
      <c r="R22" s="380"/>
      <c r="S22" s="380"/>
      <c r="T22" s="380"/>
      <c r="U22" s="380"/>
      <c r="V22" s="380"/>
      <c r="W22" s="380"/>
      <c r="X22" s="380"/>
      <c r="Y22" s="380"/>
      <c r="Z22" s="380"/>
      <c r="AA22" s="380"/>
      <c r="AB22" s="380"/>
      <c r="AC22" s="380"/>
      <c r="AD22" s="380"/>
      <c r="AE22" s="380"/>
      <c r="AF22" s="380"/>
      <c r="AG22" s="380"/>
      <c r="AH22" s="381"/>
      <c r="AI22" s="341"/>
      <c r="AJ22" s="337"/>
      <c r="AK22" s="1"/>
      <c r="AL22" s="1"/>
      <c r="AM22" s="1"/>
      <c r="AN22" s="1"/>
      <c r="AO22" s="1"/>
      <c r="AP22" s="1"/>
      <c r="AQ22" s="1"/>
      <c r="AR22" s="1"/>
      <c r="AS22" s="1"/>
      <c r="AT22" s="1"/>
      <c r="AU22" s="1"/>
      <c r="AV22" s="1"/>
      <c r="AW22" s="1"/>
      <c r="AX22" s="1"/>
      <c r="AY22" s="1"/>
      <c r="AZ22" s="1"/>
      <c r="BA22" s="1"/>
      <c r="BB22" s="1"/>
      <c r="BC22" s="1"/>
      <c r="BD22" s="1"/>
    </row>
    <row r="23" spans="1:56" ht="16.5" customHeight="1" x14ac:dyDescent="0.2">
      <c r="A23" s="335"/>
      <c r="B23" s="338"/>
      <c r="C23" s="388"/>
      <c r="D23" s="364"/>
      <c r="E23" s="389"/>
      <c r="F23" s="389"/>
      <c r="G23" s="389"/>
      <c r="H23" s="389"/>
      <c r="I23" s="389"/>
      <c r="J23" s="389"/>
      <c r="K23" s="389"/>
      <c r="L23" s="387"/>
      <c r="M23" s="338"/>
      <c r="N23" s="338"/>
      <c r="O23" s="339"/>
      <c r="P23" s="340"/>
      <c r="Q23" s="379"/>
      <c r="R23" s="380"/>
      <c r="S23" s="380"/>
      <c r="T23" s="380"/>
      <c r="U23" s="380"/>
      <c r="V23" s="380"/>
      <c r="W23" s="380"/>
      <c r="X23" s="380"/>
      <c r="Y23" s="380"/>
      <c r="Z23" s="380"/>
      <c r="AA23" s="380"/>
      <c r="AB23" s="380"/>
      <c r="AC23" s="380"/>
      <c r="AD23" s="380"/>
      <c r="AE23" s="380"/>
      <c r="AF23" s="380"/>
      <c r="AG23" s="380"/>
      <c r="AH23" s="381"/>
      <c r="AI23" s="341"/>
      <c r="AJ23" s="337"/>
      <c r="AK23" s="1"/>
      <c r="AL23" s="1"/>
      <c r="AM23" s="1"/>
      <c r="AN23" s="1"/>
      <c r="AO23" s="1"/>
      <c r="AP23" s="1"/>
      <c r="AQ23" s="1"/>
      <c r="AR23" s="1"/>
      <c r="AS23" s="1"/>
      <c r="AT23" s="1"/>
      <c r="AU23" s="1"/>
      <c r="AV23" s="1"/>
      <c r="AW23" s="1"/>
      <c r="AX23" s="1"/>
      <c r="AY23" s="1"/>
      <c r="AZ23" s="1"/>
      <c r="BA23" s="1"/>
      <c r="BB23" s="1"/>
      <c r="BC23" s="1"/>
      <c r="BD23" s="1"/>
    </row>
    <row r="24" spans="1:56" s="184" customFormat="1" ht="16.5" customHeight="1" x14ac:dyDescent="0.2">
      <c r="A24" s="335"/>
      <c r="B24" s="390"/>
      <c r="C24" s="391" t="s">
        <v>26</v>
      </c>
      <c r="D24" s="392"/>
      <c r="E24" s="393"/>
      <c r="F24" s="394">
        <f>E13*F13+E14*F14+E15*F15+E16*F16+E17*F17+E18*F18+E19*F19+E20*F20</f>
        <v>0</v>
      </c>
      <c r="G24" s="395"/>
      <c r="H24" s="396"/>
      <c r="I24" s="394">
        <f>H13*I13+H14*I14+H15*I15+H16*I16+H17*I17+H18*I18+H19*I19+H20*I20</f>
        <v>0</v>
      </c>
      <c r="J24" s="395"/>
      <c r="K24" s="396"/>
      <c r="L24" s="397">
        <f>K13*L13+K14*L14+K15*L15+K16*L16+K17*L17+K18*L18+K19*L19+K20*L20</f>
        <v>0</v>
      </c>
      <c r="M24" s="390"/>
      <c r="N24" s="398"/>
      <c r="O24" s="339"/>
      <c r="P24" s="340"/>
      <c r="Q24" s="379"/>
      <c r="R24" s="380"/>
      <c r="S24" s="380"/>
      <c r="T24" s="380"/>
      <c r="U24" s="380"/>
      <c r="V24" s="380"/>
      <c r="W24" s="380"/>
      <c r="X24" s="380"/>
      <c r="Y24" s="380"/>
      <c r="Z24" s="380"/>
      <c r="AA24" s="380"/>
      <c r="AB24" s="380"/>
      <c r="AC24" s="380"/>
      <c r="AD24" s="380"/>
      <c r="AE24" s="380"/>
      <c r="AF24" s="380"/>
      <c r="AG24" s="380"/>
      <c r="AH24" s="381"/>
      <c r="AI24" s="341"/>
      <c r="AJ24" s="399"/>
      <c r="AK24" s="183"/>
      <c r="AL24" s="183"/>
      <c r="AM24" s="183"/>
      <c r="AN24" s="183"/>
      <c r="AO24" s="183"/>
      <c r="AP24" s="183"/>
      <c r="AQ24" s="183"/>
      <c r="AR24" s="183"/>
      <c r="AS24" s="183"/>
      <c r="AT24" s="183"/>
      <c r="AU24" s="183"/>
      <c r="AV24" s="183"/>
      <c r="AW24" s="183"/>
      <c r="AX24" s="183"/>
      <c r="AY24" s="183"/>
      <c r="AZ24" s="183"/>
      <c r="BA24" s="183"/>
      <c r="BB24" s="183"/>
      <c r="BC24" s="183"/>
      <c r="BD24" s="183"/>
    </row>
    <row r="25" spans="1:56" s="184" customFormat="1" ht="16.5" customHeight="1" x14ac:dyDescent="0.2">
      <c r="A25" s="335"/>
      <c r="B25" s="390"/>
      <c r="C25" s="398"/>
      <c r="D25" s="398"/>
      <c r="E25" s="398"/>
      <c r="F25" s="398"/>
      <c r="G25" s="398"/>
      <c r="H25" s="398"/>
      <c r="I25" s="398"/>
      <c r="J25" s="398"/>
      <c r="K25" s="398"/>
      <c r="L25" s="398"/>
      <c r="M25" s="398"/>
      <c r="N25" s="398"/>
      <c r="O25" s="339"/>
      <c r="P25" s="340"/>
      <c r="Q25" s="379"/>
      <c r="R25" s="380"/>
      <c r="S25" s="380"/>
      <c r="T25" s="380"/>
      <c r="U25" s="380"/>
      <c r="V25" s="380"/>
      <c r="W25" s="380"/>
      <c r="X25" s="380"/>
      <c r="Y25" s="380"/>
      <c r="Z25" s="380"/>
      <c r="AA25" s="380"/>
      <c r="AB25" s="380"/>
      <c r="AC25" s="380"/>
      <c r="AD25" s="380"/>
      <c r="AE25" s="380"/>
      <c r="AF25" s="380"/>
      <c r="AG25" s="380"/>
      <c r="AH25" s="381"/>
      <c r="AI25" s="341"/>
      <c r="AJ25" s="399"/>
      <c r="AK25" s="183"/>
      <c r="AL25" s="183"/>
      <c r="AM25" s="183"/>
      <c r="AN25" s="183"/>
      <c r="AO25" s="183"/>
      <c r="AP25" s="183"/>
      <c r="AQ25" s="183"/>
      <c r="AR25" s="183"/>
      <c r="AS25" s="183"/>
      <c r="AT25" s="183"/>
      <c r="AU25" s="183"/>
      <c r="AV25" s="183"/>
      <c r="AW25" s="183"/>
      <c r="AX25" s="183"/>
      <c r="AY25" s="183"/>
      <c r="AZ25" s="183"/>
      <c r="BA25" s="183"/>
      <c r="BB25" s="183"/>
      <c r="BC25" s="183"/>
      <c r="BD25" s="183"/>
    </row>
    <row r="26" spans="1:56" s="184" customFormat="1" ht="16.5" customHeight="1" x14ac:dyDescent="0.2">
      <c r="A26" s="335"/>
      <c r="B26" s="390"/>
      <c r="C26" s="398"/>
      <c r="D26" s="398"/>
      <c r="E26" s="398"/>
      <c r="F26" s="398"/>
      <c r="G26" s="398"/>
      <c r="H26" s="398"/>
      <c r="I26" s="398"/>
      <c r="J26" s="398"/>
      <c r="K26" s="398"/>
      <c r="L26" s="398"/>
      <c r="M26" s="398"/>
      <c r="N26" s="398"/>
      <c r="O26" s="339"/>
      <c r="P26" s="340"/>
      <c r="Q26" s="379"/>
      <c r="R26" s="380"/>
      <c r="S26" s="380"/>
      <c r="T26" s="380"/>
      <c r="U26" s="380"/>
      <c r="V26" s="380"/>
      <c r="W26" s="380"/>
      <c r="X26" s="380"/>
      <c r="Y26" s="380"/>
      <c r="Z26" s="380"/>
      <c r="AA26" s="380"/>
      <c r="AB26" s="380"/>
      <c r="AC26" s="380"/>
      <c r="AD26" s="380"/>
      <c r="AE26" s="380"/>
      <c r="AF26" s="380"/>
      <c r="AG26" s="380"/>
      <c r="AH26" s="381"/>
      <c r="AI26" s="341"/>
      <c r="AJ26" s="399"/>
      <c r="AK26" s="183"/>
      <c r="AL26" s="183"/>
      <c r="AM26" s="183"/>
      <c r="AN26" s="183"/>
      <c r="AO26" s="183"/>
      <c r="AP26" s="183"/>
      <c r="AQ26" s="183"/>
      <c r="AR26" s="183"/>
      <c r="AS26" s="183"/>
      <c r="AT26" s="183"/>
      <c r="AU26" s="183"/>
      <c r="AV26" s="183"/>
      <c r="AW26" s="183"/>
      <c r="AX26" s="183"/>
      <c r="AY26" s="183"/>
      <c r="AZ26" s="183"/>
      <c r="BA26" s="183"/>
      <c r="BB26" s="183"/>
      <c r="BC26" s="183"/>
      <c r="BD26" s="183"/>
    </row>
    <row r="27" spans="1:56" s="184" customFormat="1" ht="16.5" customHeight="1" x14ac:dyDescent="0.2">
      <c r="A27" s="335"/>
      <c r="B27" s="390"/>
      <c r="C27" s="742" t="s">
        <v>93</v>
      </c>
      <c r="D27" s="742"/>
      <c r="E27" s="742"/>
      <c r="F27" s="742"/>
      <c r="G27" s="742"/>
      <c r="H27" s="742"/>
      <c r="I27" s="742"/>
      <c r="J27" s="742"/>
      <c r="K27" s="742"/>
      <c r="L27" s="742"/>
      <c r="M27" s="398"/>
      <c r="N27" s="398"/>
      <c r="O27" s="339"/>
      <c r="P27" s="340"/>
      <c r="Q27" s="379"/>
      <c r="R27" s="380"/>
      <c r="S27" s="380"/>
      <c r="T27" s="380"/>
      <c r="U27" s="380"/>
      <c r="V27" s="380"/>
      <c r="W27" s="380"/>
      <c r="X27" s="380"/>
      <c r="Y27" s="380"/>
      <c r="Z27" s="380"/>
      <c r="AA27" s="380"/>
      <c r="AB27" s="380"/>
      <c r="AC27" s="380"/>
      <c r="AD27" s="380"/>
      <c r="AE27" s="380"/>
      <c r="AF27" s="380"/>
      <c r="AG27" s="380"/>
      <c r="AH27" s="381"/>
      <c r="AI27" s="341"/>
      <c r="AJ27" s="399"/>
      <c r="AK27" s="183"/>
      <c r="AL27" s="183"/>
      <c r="AM27" s="183"/>
      <c r="AN27" s="183"/>
      <c r="AO27" s="183"/>
      <c r="AP27" s="183"/>
      <c r="AQ27" s="183"/>
      <c r="AR27" s="183"/>
      <c r="AS27" s="183"/>
      <c r="AT27" s="183"/>
      <c r="AU27" s="183"/>
      <c r="AV27" s="183"/>
      <c r="AW27" s="183"/>
      <c r="AX27" s="183"/>
      <c r="AY27" s="183"/>
      <c r="AZ27" s="183"/>
      <c r="BA27" s="183"/>
      <c r="BB27" s="183"/>
      <c r="BC27" s="183"/>
      <c r="BD27" s="183"/>
    </row>
    <row r="28" spans="1:56" s="184" customFormat="1" ht="16.5" customHeight="1" x14ac:dyDescent="0.2">
      <c r="A28" s="335"/>
      <c r="B28" s="390"/>
      <c r="C28" s="742"/>
      <c r="D28" s="742"/>
      <c r="E28" s="742"/>
      <c r="F28" s="742"/>
      <c r="G28" s="742"/>
      <c r="H28" s="742"/>
      <c r="I28" s="742"/>
      <c r="J28" s="742"/>
      <c r="K28" s="742"/>
      <c r="L28" s="742"/>
      <c r="M28" s="398"/>
      <c r="N28" s="398"/>
      <c r="O28" s="339"/>
      <c r="P28" s="340"/>
      <c r="Q28" s="379"/>
      <c r="R28" s="380"/>
      <c r="S28" s="380"/>
      <c r="T28" s="380"/>
      <c r="U28" s="380"/>
      <c r="V28" s="380"/>
      <c r="W28" s="380"/>
      <c r="X28" s="380"/>
      <c r="Y28" s="380"/>
      <c r="Z28" s="380"/>
      <c r="AA28" s="380"/>
      <c r="AB28" s="380"/>
      <c r="AC28" s="380"/>
      <c r="AD28" s="380"/>
      <c r="AE28" s="380"/>
      <c r="AF28" s="380"/>
      <c r="AG28" s="380"/>
      <c r="AH28" s="381"/>
      <c r="AI28" s="341"/>
      <c r="AJ28" s="399"/>
      <c r="AK28" s="183"/>
      <c r="AL28" s="183"/>
      <c r="AM28" s="183"/>
      <c r="AN28" s="183"/>
      <c r="AO28" s="183"/>
      <c r="AP28" s="183"/>
      <c r="AQ28" s="183"/>
      <c r="AR28" s="183"/>
      <c r="AS28" s="183"/>
      <c r="AT28" s="183"/>
      <c r="AU28" s="183"/>
      <c r="AV28" s="183"/>
      <c r="AW28" s="183"/>
      <c r="AX28" s="183"/>
      <c r="AY28" s="183"/>
      <c r="AZ28" s="183"/>
      <c r="BA28" s="183"/>
      <c r="BB28" s="183"/>
      <c r="BC28" s="183"/>
      <c r="BD28" s="183"/>
    </row>
    <row r="29" spans="1:56" ht="16.5" customHeight="1" x14ac:dyDescent="0.2">
      <c r="A29" s="335"/>
      <c r="B29" s="342"/>
      <c r="C29" s="342"/>
      <c r="D29" s="400"/>
      <c r="E29" s="342"/>
      <c r="F29" s="342"/>
      <c r="G29" s="342"/>
      <c r="H29" s="342"/>
      <c r="I29" s="342"/>
      <c r="J29" s="342"/>
      <c r="K29" s="342"/>
      <c r="L29" s="342"/>
      <c r="M29" s="342"/>
      <c r="N29" s="338"/>
      <c r="O29" s="339"/>
      <c r="P29" s="340"/>
      <c r="Q29" s="379"/>
      <c r="R29" s="380"/>
      <c r="S29" s="380"/>
      <c r="T29" s="380"/>
      <c r="U29" s="380"/>
      <c r="V29" s="380"/>
      <c r="W29" s="380"/>
      <c r="X29" s="380"/>
      <c r="Y29" s="380"/>
      <c r="Z29" s="380"/>
      <c r="AA29" s="380"/>
      <c r="AB29" s="380"/>
      <c r="AC29" s="380"/>
      <c r="AD29" s="380"/>
      <c r="AE29" s="380"/>
      <c r="AF29" s="380"/>
      <c r="AG29" s="380"/>
      <c r="AH29" s="381"/>
      <c r="AI29" s="341"/>
      <c r="AJ29" s="337"/>
      <c r="AK29" s="1"/>
      <c r="AL29" s="1"/>
      <c r="AM29" s="1"/>
      <c r="AN29" s="1"/>
      <c r="AO29" s="1"/>
      <c r="AP29" s="1"/>
      <c r="AQ29" s="1"/>
      <c r="AR29" s="1"/>
      <c r="AS29" s="1"/>
      <c r="AT29" s="1"/>
      <c r="AU29" s="1"/>
      <c r="AV29" s="1"/>
      <c r="AW29" s="1"/>
      <c r="AX29" s="1"/>
      <c r="AY29" s="1"/>
      <c r="AZ29" s="1"/>
      <c r="BA29" s="1"/>
      <c r="BB29" s="1"/>
      <c r="BC29" s="1"/>
      <c r="BD29" s="1"/>
    </row>
    <row r="30" spans="1:56" ht="18.75" customHeight="1" outlineLevel="1" x14ac:dyDescent="0.2">
      <c r="A30" s="335"/>
      <c r="B30" s="342"/>
      <c r="C30" s="669" t="s">
        <v>94</v>
      </c>
      <c r="D30" s="401"/>
      <c r="E30" s="743">
        <f>E11</f>
        <v>2024</v>
      </c>
      <c r="F30" s="743"/>
      <c r="G30" s="402"/>
      <c r="H30" s="743">
        <f>H11</f>
        <v>2025</v>
      </c>
      <c r="I30" s="743"/>
      <c r="J30" s="402"/>
      <c r="K30" s="743">
        <f>K11</f>
        <v>2026</v>
      </c>
      <c r="L30" s="743"/>
      <c r="M30" s="403"/>
      <c r="N30" s="744" t="s">
        <v>95</v>
      </c>
      <c r="O30" s="339"/>
      <c r="P30" s="340"/>
      <c r="Q30" s="379"/>
      <c r="R30" s="380"/>
      <c r="S30" s="380"/>
      <c r="T30" s="380"/>
      <c r="U30" s="380"/>
      <c r="V30" s="380"/>
      <c r="W30" s="380"/>
      <c r="X30" s="380"/>
      <c r="Y30" s="380"/>
      <c r="Z30" s="380"/>
      <c r="AA30" s="380"/>
      <c r="AB30" s="380"/>
      <c r="AC30" s="380"/>
      <c r="AD30" s="380"/>
      <c r="AE30" s="380"/>
      <c r="AF30" s="380"/>
      <c r="AG30" s="380"/>
      <c r="AH30" s="381"/>
      <c r="AI30" s="341"/>
      <c r="AJ30" s="337"/>
      <c r="AK30" s="1"/>
      <c r="AL30" s="1"/>
      <c r="AM30" s="1"/>
      <c r="AN30" s="1"/>
      <c r="AO30" s="1"/>
      <c r="AP30" s="1"/>
      <c r="AQ30" s="1"/>
      <c r="AR30" s="1"/>
      <c r="AS30" s="1"/>
      <c r="AT30" s="1"/>
      <c r="AU30" s="1"/>
      <c r="AV30" s="1"/>
      <c r="AW30" s="1"/>
      <c r="AX30" s="1"/>
      <c r="AY30" s="1"/>
      <c r="AZ30" s="1"/>
      <c r="BA30" s="1"/>
      <c r="BB30" s="1"/>
      <c r="BC30" s="1"/>
      <c r="BD30" s="1"/>
    </row>
    <row r="31" spans="1:56" ht="19.5" customHeight="1" outlineLevel="1" x14ac:dyDescent="0.2">
      <c r="A31" s="335"/>
      <c r="B31" s="342"/>
      <c r="C31" s="404" t="s">
        <v>88</v>
      </c>
      <c r="D31" s="364"/>
      <c r="E31" s="373" t="s">
        <v>96</v>
      </c>
      <c r="F31" s="373" t="s">
        <v>97</v>
      </c>
      <c r="G31" s="373"/>
      <c r="H31" s="373" t="s">
        <v>96</v>
      </c>
      <c r="I31" s="373" t="s">
        <v>97</v>
      </c>
      <c r="J31" s="373"/>
      <c r="K31" s="373" t="s">
        <v>96</v>
      </c>
      <c r="L31" s="373" t="s">
        <v>97</v>
      </c>
      <c r="M31" s="405"/>
      <c r="N31" s="744"/>
      <c r="O31" s="339"/>
      <c r="P31" s="340"/>
      <c r="Q31" s="379"/>
      <c r="R31" s="380"/>
      <c r="S31" s="380"/>
      <c r="T31" s="380"/>
      <c r="U31" s="380"/>
      <c r="V31" s="380"/>
      <c r="W31" s="380"/>
      <c r="X31" s="380"/>
      <c r="Y31" s="380"/>
      <c r="Z31" s="380"/>
      <c r="AA31" s="380"/>
      <c r="AB31" s="380"/>
      <c r="AC31" s="380"/>
      <c r="AD31" s="380"/>
      <c r="AE31" s="380"/>
      <c r="AF31" s="380"/>
      <c r="AG31" s="380"/>
      <c r="AH31" s="381"/>
      <c r="AI31" s="341"/>
      <c r="AJ31" s="337"/>
      <c r="AK31" s="1"/>
      <c r="AL31" s="1"/>
      <c r="AM31" s="1"/>
      <c r="AN31" s="1"/>
      <c r="AO31" s="1"/>
      <c r="AP31" s="1"/>
      <c r="AQ31" s="1"/>
      <c r="AR31" s="1"/>
      <c r="AS31" s="1"/>
      <c r="AT31" s="1"/>
      <c r="AU31" s="1"/>
      <c r="AV31" s="1"/>
      <c r="AW31" s="1"/>
      <c r="AX31" s="1"/>
      <c r="AY31" s="1"/>
      <c r="AZ31" s="1"/>
      <c r="BA31" s="1"/>
      <c r="BB31" s="1"/>
      <c r="BC31" s="1"/>
      <c r="BD31" s="1"/>
    </row>
    <row r="32" spans="1:56" ht="16.5" customHeight="1" x14ac:dyDescent="0.2">
      <c r="A32" s="335"/>
      <c r="B32" s="342"/>
      <c r="C32" s="406">
        <f t="shared" ref="C32:C39" si="0">C13</f>
        <v>0</v>
      </c>
      <c r="D32" s="364"/>
      <c r="E32" s="407">
        <f t="shared" ref="E32:E39" si="1">F13*N32</f>
        <v>0</v>
      </c>
      <c r="F32" s="408">
        <f t="shared" ref="F32:F39" si="2">E32*E13</f>
        <v>0</v>
      </c>
      <c r="G32" s="409"/>
      <c r="H32" s="407">
        <f t="shared" ref="H32:H39" si="3">I13*N32</f>
        <v>0</v>
      </c>
      <c r="I32" s="408">
        <f t="shared" ref="I32:I39" si="4">H32*H13</f>
        <v>0</v>
      </c>
      <c r="J32" s="409"/>
      <c r="K32" s="407">
        <f t="shared" ref="K32:K39" si="5">L13*N32</f>
        <v>0</v>
      </c>
      <c r="L32" s="408">
        <f t="shared" ref="L32:L39" si="6">K32*K13</f>
        <v>0</v>
      </c>
      <c r="M32" s="405"/>
      <c r="N32" s="410"/>
      <c r="O32" s="339"/>
      <c r="P32" s="340"/>
      <c r="Q32" s="379"/>
      <c r="R32" s="380"/>
      <c r="S32" s="380"/>
      <c r="T32" s="380"/>
      <c r="U32" s="380"/>
      <c r="V32" s="380"/>
      <c r="W32" s="380"/>
      <c r="X32" s="380"/>
      <c r="Y32" s="380"/>
      <c r="Z32" s="380"/>
      <c r="AA32" s="380"/>
      <c r="AB32" s="380"/>
      <c r="AC32" s="380"/>
      <c r="AD32" s="380"/>
      <c r="AE32" s="380"/>
      <c r="AF32" s="380"/>
      <c r="AG32" s="380"/>
      <c r="AH32" s="381"/>
      <c r="AI32" s="341"/>
      <c r="AJ32" s="337"/>
      <c r="AK32" s="1"/>
      <c r="AL32" s="1"/>
      <c r="AM32" s="1"/>
      <c r="AN32" s="1"/>
      <c r="AO32" s="1"/>
      <c r="AP32" s="1"/>
      <c r="AQ32" s="1"/>
      <c r="AR32" s="1"/>
      <c r="AS32" s="1"/>
      <c r="AT32" s="1"/>
      <c r="AU32" s="1"/>
      <c r="AV32" s="1"/>
      <c r="AW32" s="1"/>
      <c r="AX32" s="1"/>
      <c r="AY32" s="1"/>
      <c r="AZ32" s="1"/>
      <c r="BA32" s="1"/>
      <c r="BB32" s="1"/>
      <c r="BC32" s="1"/>
      <c r="BD32" s="1"/>
    </row>
    <row r="33" spans="1:56" ht="16.5" customHeight="1" x14ac:dyDescent="0.2">
      <c r="A33" s="335"/>
      <c r="B33" s="342"/>
      <c r="C33" s="411">
        <f t="shared" si="0"/>
        <v>0</v>
      </c>
      <c r="D33" s="364"/>
      <c r="E33" s="412">
        <f t="shared" si="1"/>
        <v>0</v>
      </c>
      <c r="F33" s="413">
        <f t="shared" si="2"/>
        <v>0</v>
      </c>
      <c r="G33" s="409"/>
      <c r="H33" s="412">
        <f t="shared" si="3"/>
        <v>0</v>
      </c>
      <c r="I33" s="413">
        <f t="shared" si="4"/>
        <v>0</v>
      </c>
      <c r="J33" s="409"/>
      <c r="K33" s="412">
        <f t="shared" si="5"/>
        <v>0</v>
      </c>
      <c r="L33" s="413">
        <f t="shared" si="6"/>
        <v>0</v>
      </c>
      <c r="M33" s="405"/>
      <c r="N33" s="414"/>
      <c r="O33" s="339"/>
      <c r="P33" s="340"/>
      <c r="Q33" s="379"/>
      <c r="R33" s="380"/>
      <c r="S33" s="380"/>
      <c r="T33" s="380"/>
      <c r="U33" s="380"/>
      <c r="V33" s="380"/>
      <c r="W33" s="380"/>
      <c r="X33" s="380"/>
      <c r="Y33" s="380"/>
      <c r="Z33" s="380"/>
      <c r="AA33" s="380"/>
      <c r="AB33" s="380"/>
      <c r="AC33" s="380"/>
      <c r="AD33" s="380"/>
      <c r="AE33" s="380"/>
      <c r="AF33" s="380"/>
      <c r="AG33" s="380"/>
      <c r="AH33" s="381"/>
      <c r="AI33" s="341"/>
      <c r="AJ33" s="337"/>
      <c r="AK33" s="1"/>
      <c r="AL33" s="1"/>
      <c r="AM33" s="1"/>
      <c r="AN33" s="1"/>
      <c r="AO33" s="1"/>
      <c r="AP33" s="1"/>
      <c r="AQ33" s="1"/>
      <c r="AR33" s="1"/>
      <c r="AS33" s="1"/>
      <c r="AT33" s="1"/>
      <c r="AU33" s="1"/>
      <c r="AV33" s="1"/>
      <c r="AW33" s="1"/>
      <c r="AX33" s="1"/>
      <c r="AY33" s="1"/>
      <c r="AZ33" s="1"/>
      <c r="BA33" s="1"/>
      <c r="BB33" s="1"/>
      <c r="BC33" s="1"/>
      <c r="BD33" s="1"/>
    </row>
    <row r="34" spans="1:56" ht="16.5" customHeight="1" x14ac:dyDescent="0.2">
      <c r="A34" s="335"/>
      <c r="B34" s="342"/>
      <c r="C34" s="411">
        <f t="shared" si="0"/>
        <v>0</v>
      </c>
      <c r="D34" s="364"/>
      <c r="E34" s="412">
        <f t="shared" si="1"/>
        <v>0</v>
      </c>
      <c r="F34" s="413">
        <f t="shared" si="2"/>
        <v>0</v>
      </c>
      <c r="G34" s="409"/>
      <c r="H34" s="412">
        <f t="shared" si="3"/>
        <v>0</v>
      </c>
      <c r="I34" s="413">
        <f t="shared" si="4"/>
        <v>0</v>
      </c>
      <c r="J34" s="409"/>
      <c r="K34" s="412">
        <f t="shared" si="5"/>
        <v>0</v>
      </c>
      <c r="L34" s="413">
        <f t="shared" si="6"/>
        <v>0</v>
      </c>
      <c r="M34" s="405"/>
      <c r="N34" s="414"/>
      <c r="O34" s="339"/>
      <c r="P34" s="340"/>
      <c r="Q34" s="379"/>
      <c r="R34" s="380"/>
      <c r="S34" s="380"/>
      <c r="T34" s="380"/>
      <c r="U34" s="380"/>
      <c r="V34" s="380"/>
      <c r="W34" s="380"/>
      <c r="X34" s="380"/>
      <c r="Y34" s="380"/>
      <c r="Z34" s="380"/>
      <c r="AA34" s="380"/>
      <c r="AB34" s="380"/>
      <c r="AC34" s="380"/>
      <c r="AD34" s="380"/>
      <c r="AE34" s="380"/>
      <c r="AF34" s="380"/>
      <c r="AG34" s="380"/>
      <c r="AH34" s="381"/>
      <c r="AI34" s="341"/>
      <c r="AJ34" s="337"/>
      <c r="AK34" s="1"/>
      <c r="AL34" s="1"/>
      <c r="AM34" s="1"/>
      <c r="AN34" s="1"/>
      <c r="AO34" s="1"/>
      <c r="AP34" s="1"/>
      <c r="AQ34" s="1"/>
      <c r="AR34" s="1"/>
      <c r="AS34" s="1"/>
      <c r="AT34" s="1"/>
      <c r="AU34" s="1"/>
      <c r="AV34" s="1"/>
      <c r="AW34" s="1"/>
      <c r="AX34" s="1"/>
      <c r="AY34" s="1"/>
      <c r="AZ34" s="1"/>
      <c r="BA34" s="1"/>
      <c r="BB34" s="1"/>
      <c r="BC34" s="1"/>
      <c r="BD34" s="1"/>
    </row>
    <row r="35" spans="1:56" ht="16.5" customHeight="1" x14ac:dyDescent="0.2">
      <c r="A35" s="335"/>
      <c r="B35" s="342"/>
      <c r="C35" s="411">
        <f t="shared" si="0"/>
        <v>0</v>
      </c>
      <c r="D35" s="364"/>
      <c r="E35" s="412">
        <f t="shared" si="1"/>
        <v>0</v>
      </c>
      <c r="F35" s="413">
        <f t="shared" si="2"/>
        <v>0</v>
      </c>
      <c r="G35" s="409"/>
      <c r="H35" s="412">
        <f t="shared" si="3"/>
        <v>0</v>
      </c>
      <c r="I35" s="413">
        <f t="shared" si="4"/>
        <v>0</v>
      </c>
      <c r="J35" s="409"/>
      <c r="K35" s="412">
        <f t="shared" si="5"/>
        <v>0</v>
      </c>
      <c r="L35" s="413">
        <f t="shared" si="6"/>
        <v>0</v>
      </c>
      <c r="M35" s="405"/>
      <c r="N35" s="414"/>
      <c r="O35" s="339"/>
      <c r="P35" s="340"/>
      <c r="Q35" s="379"/>
      <c r="R35" s="380"/>
      <c r="S35" s="380"/>
      <c r="T35" s="380"/>
      <c r="U35" s="380"/>
      <c r="V35" s="380"/>
      <c r="W35" s="380"/>
      <c r="X35" s="380"/>
      <c r="Y35" s="380"/>
      <c r="Z35" s="380"/>
      <c r="AA35" s="380"/>
      <c r="AB35" s="380"/>
      <c r="AC35" s="380"/>
      <c r="AD35" s="380"/>
      <c r="AE35" s="380"/>
      <c r="AF35" s="380"/>
      <c r="AG35" s="380"/>
      <c r="AH35" s="381"/>
      <c r="AI35" s="341"/>
      <c r="AJ35" s="337"/>
      <c r="AK35" s="1"/>
      <c r="AL35" s="1"/>
      <c r="AM35" s="1"/>
      <c r="AN35" s="1"/>
      <c r="AO35" s="1"/>
      <c r="AP35" s="1"/>
      <c r="AQ35" s="1"/>
      <c r="AR35" s="1"/>
      <c r="AS35" s="1"/>
      <c r="AT35" s="1"/>
      <c r="AU35" s="1"/>
      <c r="AV35" s="1"/>
      <c r="AW35" s="1"/>
      <c r="AX35" s="1"/>
      <c r="AY35" s="1"/>
      <c r="AZ35" s="1"/>
      <c r="BA35" s="1"/>
      <c r="BB35" s="1"/>
      <c r="BC35" s="1"/>
      <c r="BD35" s="1"/>
    </row>
    <row r="36" spans="1:56" ht="16.5" customHeight="1" x14ac:dyDescent="0.2">
      <c r="A36" s="335"/>
      <c r="B36" s="342"/>
      <c r="C36" s="411">
        <f t="shared" si="0"/>
        <v>0</v>
      </c>
      <c r="D36" s="364"/>
      <c r="E36" s="412">
        <f t="shared" si="1"/>
        <v>0</v>
      </c>
      <c r="F36" s="413">
        <f t="shared" si="2"/>
        <v>0</v>
      </c>
      <c r="G36" s="409"/>
      <c r="H36" s="412">
        <f t="shared" si="3"/>
        <v>0</v>
      </c>
      <c r="I36" s="413">
        <f t="shared" si="4"/>
        <v>0</v>
      </c>
      <c r="J36" s="409"/>
      <c r="K36" s="412">
        <f t="shared" si="5"/>
        <v>0</v>
      </c>
      <c r="L36" s="413">
        <f t="shared" si="6"/>
        <v>0</v>
      </c>
      <c r="M36" s="405"/>
      <c r="N36" s="414"/>
      <c r="O36" s="339"/>
      <c r="P36" s="340"/>
      <c r="Q36" s="379"/>
      <c r="R36" s="380"/>
      <c r="S36" s="380"/>
      <c r="T36" s="380"/>
      <c r="U36" s="380"/>
      <c r="V36" s="380"/>
      <c r="W36" s="380"/>
      <c r="X36" s="380"/>
      <c r="Y36" s="380"/>
      <c r="Z36" s="380"/>
      <c r="AA36" s="380"/>
      <c r="AB36" s="380"/>
      <c r="AC36" s="380"/>
      <c r="AD36" s="380"/>
      <c r="AE36" s="380"/>
      <c r="AF36" s="380"/>
      <c r="AG36" s="380"/>
      <c r="AH36" s="381"/>
      <c r="AI36" s="341"/>
      <c r="AJ36" s="337"/>
      <c r="AK36" s="1"/>
      <c r="AL36" s="1"/>
      <c r="AM36" s="1"/>
      <c r="AN36" s="1"/>
      <c r="AO36" s="1"/>
      <c r="AP36" s="1"/>
      <c r="AQ36" s="1"/>
      <c r="AR36" s="1"/>
      <c r="AS36" s="1"/>
      <c r="AT36" s="1"/>
      <c r="AU36" s="1"/>
      <c r="AV36" s="1"/>
      <c r="AW36" s="1"/>
      <c r="AX36" s="1"/>
      <c r="AY36" s="1"/>
      <c r="AZ36" s="1"/>
      <c r="BA36" s="1"/>
      <c r="BB36" s="1"/>
      <c r="BC36" s="1"/>
      <c r="BD36" s="1"/>
    </row>
    <row r="37" spans="1:56" ht="16.5" customHeight="1" x14ac:dyDescent="0.2">
      <c r="A37" s="335"/>
      <c r="B37" s="342"/>
      <c r="C37" s="411">
        <f t="shared" si="0"/>
        <v>0</v>
      </c>
      <c r="D37" s="364"/>
      <c r="E37" s="412">
        <f t="shared" si="1"/>
        <v>0</v>
      </c>
      <c r="F37" s="413">
        <f t="shared" si="2"/>
        <v>0</v>
      </c>
      <c r="G37" s="409"/>
      <c r="H37" s="412">
        <f t="shared" si="3"/>
        <v>0</v>
      </c>
      <c r="I37" s="413">
        <f t="shared" si="4"/>
        <v>0</v>
      </c>
      <c r="J37" s="409"/>
      <c r="K37" s="412">
        <f t="shared" si="5"/>
        <v>0</v>
      </c>
      <c r="L37" s="413">
        <f t="shared" si="6"/>
        <v>0</v>
      </c>
      <c r="M37" s="405"/>
      <c r="N37" s="414"/>
      <c r="O37" s="339"/>
      <c r="P37" s="340"/>
      <c r="Q37" s="379"/>
      <c r="R37" s="380"/>
      <c r="S37" s="380"/>
      <c r="T37" s="380"/>
      <c r="U37" s="380"/>
      <c r="V37" s="380"/>
      <c r="W37" s="380"/>
      <c r="X37" s="380"/>
      <c r="Y37" s="380"/>
      <c r="Z37" s="380"/>
      <c r="AA37" s="380"/>
      <c r="AB37" s="380"/>
      <c r="AC37" s="380"/>
      <c r="AD37" s="380"/>
      <c r="AE37" s="380"/>
      <c r="AF37" s="380"/>
      <c r="AG37" s="380"/>
      <c r="AH37" s="381"/>
      <c r="AI37" s="341"/>
      <c r="AJ37" s="337"/>
      <c r="AK37" s="1"/>
      <c r="AL37" s="1"/>
      <c r="AM37" s="1"/>
      <c r="AN37" s="1"/>
      <c r="AO37" s="1"/>
      <c r="AP37" s="1"/>
      <c r="AQ37" s="1"/>
      <c r="AR37" s="1"/>
      <c r="AS37" s="1"/>
      <c r="AT37" s="1"/>
      <c r="AU37" s="1"/>
      <c r="AV37" s="1"/>
      <c r="AW37" s="1"/>
      <c r="AX37" s="1"/>
      <c r="AY37" s="1"/>
      <c r="AZ37" s="1"/>
      <c r="BA37" s="1"/>
      <c r="BB37" s="1"/>
      <c r="BC37" s="1"/>
      <c r="BD37" s="1"/>
    </row>
    <row r="38" spans="1:56" ht="16.5" customHeight="1" x14ac:dyDescent="0.2">
      <c r="A38" s="335"/>
      <c r="B38" s="342"/>
      <c r="C38" s="411">
        <f t="shared" si="0"/>
        <v>0</v>
      </c>
      <c r="D38" s="364"/>
      <c r="E38" s="412">
        <f t="shared" si="1"/>
        <v>0</v>
      </c>
      <c r="F38" s="413">
        <f t="shared" si="2"/>
        <v>0</v>
      </c>
      <c r="G38" s="409"/>
      <c r="H38" s="412">
        <f t="shared" si="3"/>
        <v>0</v>
      </c>
      <c r="I38" s="413">
        <f t="shared" si="4"/>
        <v>0</v>
      </c>
      <c r="J38" s="409"/>
      <c r="K38" s="412">
        <f t="shared" si="5"/>
        <v>0</v>
      </c>
      <c r="L38" s="413">
        <f t="shared" si="6"/>
        <v>0</v>
      </c>
      <c r="M38" s="405"/>
      <c r="N38" s="414"/>
      <c r="O38" s="339"/>
      <c r="P38" s="340"/>
      <c r="Q38" s="379"/>
      <c r="R38" s="380"/>
      <c r="S38" s="380"/>
      <c r="T38" s="380"/>
      <c r="U38" s="380"/>
      <c r="V38" s="380"/>
      <c r="W38" s="380"/>
      <c r="X38" s="380"/>
      <c r="Y38" s="380"/>
      <c r="Z38" s="380"/>
      <c r="AA38" s="380"/>
      <c r="AB38" s="380"/>
      <c r="AC38" s="380"/>
      <c r="AD38" s="380"/>
      <c r="AE38" s="380"/>
      <c r="AF38" s="380"/>
      <c r="AG38" s="380"/>
      <c r="AH38" s="381"/>
      <c r="AI38" s="341"/>
      <c r="AJ38" s="337"/>
      <c r="AK38" s="1"/>
      <c r="AL38" s="1"/>
      <c r="AM38" s="1"/>
      <c r="AN38" s="1"/>
      <c r="AO38" s="1"/>
      <c r="AP38" s="1"/>
      <c r="AQ38" s="1"/>
      <c r="AR38" s="1"/>
      <c r="AS38" s="1"/>
      <c r="AT38" s="1"/>
      <c r="AU38" s="1"/>
      <c r="AV38" s="1"/>
      <c r="AW38" s="1"/>
      <c r="AX38" s="1"/>
      <c r="AY38" s="1"/>
      <c r="AZ38" s="1"/>
      <c r="BA38" s="1"/>
      <c r="BB38" s="1"/>
      <c r="BC38" s="1"/>
      <c r="BD38" s="1"/>
    </row>
    <row r="39" spans="1:56" ht="16.5" customHeight="1" x14ac:dyDescent="0.2">
      <c r="A39" s="335"/>
      <c r="B39" s="415"/>
      <c r="C39" s="416">
        <f t="shared" si="0"/>
        <v>0</v>
      </c>
      <c r="D39" s="364"/>
      <c r="E39" s="417">
        <f t="shared" si="1"/>
        <v>0</v>
      </c>
      <c r="F39" s="418">
        <f t="shared" si="2"/>
        <v>0</v>
      </c>
      <c r="G39" s="409"/>
      <c r="H39" s="417">
        <f t="shared" si="3"/>
        <v>0</v>
      </c>
      <c r="I39" s="418">
        <f t="shared" si="4"/>
        <v>0</v>
      </c>
      <c r="J39" s="409"/>
      <c r="K39" s="417">
        <f t="shared" si="5"/>
        <v>0</v>
      </c>
      <c r="L39" s="418">
        <f t="shared" si="6"/>
        <v>0</v>
      </c>
      <c r="M39" s="405"/>
      <c r="N39" s="414"/>
      <c r="O39" s="339"/>
      <c r="P39" s="340"/>
      <c r="Q39" s="379"/>
      <c r="R39" s="380"/>
      <c r="S39" s="380"/>
      <c r="T39" s="380"/>
      <c r="U39" s="380"/>
      <c r="V39" s="380"/>
      <c r="W39" s="380"/>
      <c r="X39" s="380"/>
      <c r="Y39" s="380"/>
      <c r="Z39" s="380"/>
      <c r="AA39" s="380"/>
      <c r="AB39" s="380"/>
      <c r="AC39" s="380"/>
      <c r="AD39" s="380"/>
      <c r="AE39" s="380"/>
      <c r="AF39" s="380"/>
      <c r="AG39" s="380"/>
      <c r="AH39" s="381"/>
      <c r="AI39" s="341"/>
      <c r="AJ39" s="337"/>
      <c r="AK39" s="1"/>
      <c r="AL39" s="1"/>
      <c r="AM39" s="1"/>
      <c r="AN39" s="1"/>
      <c r="AO39" s="1"/>
      <c r="AP39" s="1"/>
      <c r="AQ39" s="1"/>
      <c r="AR39" s="1"/>
      <c r="AS39" s="1"/>
      <c r="AT39" s="1"/>
      <c r="AU39" s="1"/>
      <c r="AV39" s="1"/>
      <c r="AW39" s="1"/>
      <c r="AX39" s="1"/>
      <c r="AY39" s="1"/>
      <c r="AZ39" s="1"/>
      <c r="BA39" s="1"/>
      <c r="BB39" s="1"/>
      <c r="BC39" s="1"/>
      <c r="BD39" s="1"/>
    </row>
    <row r="40" spans="1:56" ht="8.1" customHeight="1" x14ac:dyDescent="0.2">
      <c r="A40" s="335"/>
      <c r="B40" s="415"/>
      <c r="C40" s="419"/>
      <c r="D40" s="364"/>
      <c r="E40" s="420"/>
      <c r="F40" s="420"/>
      <c r="G40" s="420"/>
      <c r="H40" s="420"/>
      <c r="I40" s="420"/>
      <c r="J40" s="420"/>
      <c r="K40" s="420"/>
      <c r="L40" s="420"/>
      <c r="M40" s="405"/>
      <c r="N40" s="421"/>
      <c r="O40" s="339"/>
      <c r="P40" s="340"/>
      <c r="Q40" s="379"/>
      <c r="R40" s="380"/>
      <c r="S40" s="380"/>
      <c r="T40" s="380"/>
      <c r="U40" s="380"/>
      <c r="V40" s="380"/>
      <c r="W40" s="380"/>
      <c r="X40" s="380"/>
      <c r="Y40" s="380"/>
      <c r="Z40" s="380"/>
      <c r="AA40" s="380"/>
      <c r="AB40" s="380"/>
      <c r="AC40" s="380"/>
      <c r="AD40" s="380"/>
      <c r="AE40" s="380"/>
      <c r="AF40" s="380"/>
      <c r="AG40" s="380"/>
      <c r="AH40" s="381"/>
      <c r="AI40" s="341"/>
      <c r="AJ40" s="337"/>
      <c r="AK40" s="1"/>
      <c r="AL40" s="1"/>
      <c r="AM40" s="1"/>
      <c r="AN40" s="1"/>
      <c r="AO40" s="1"/>
      <c r="AP40" s="1"/>
      <c r="AQ40" s="1"/>
      <c r="AR40" s="1"/>
      <c r="AS40" s="1"/>
      <c r="AT40" s="1"/>
      <c r="AU40" s="1"/>
      <c r="AV40" s="1"/>
      <c r="AW40" s="1"/>
      <c r="AX40" s="1"/>
      <c r="AY40" s="1"/>
      <c r="AZ40" s="1"/>
      <c r="BA40" s="1"/>
      <c r="BB40" s="1"/>
      <c r="BC40" s="1"/>
      <c r="BD40" s="1"/>
    </row>
    <row r="41" spans="1:56" ht="16.5" customHeight="1" x14ac:dyDescent="0.2">
      <c r="A41" s="335"/>
      <c r="B41" s="415"/>
      <c r="C41" s="419"/>
      <c r="D41" s="364"/>
      <c r="E41" s="420"/>
      <c r="F41" s="420"/>
      <c r="G41" s="420"/>
      <c r="H41" s="420"/>
      <c r="I41" s="420"/>
      <c r="J41" s="420"/>
      <c r="K41" s="420"/>
      <c r="L41" s="420"/>
      <c r="M41" s="405"/>
      <c r="N41" s="421"/>
      <c r="O41" s="339"/>
      <c r="P41" s="340"/>
      <c r="Q41" s="379"/>
      <c r="R41" s="380"/>
      <c r="S41" s="380"/>
      <c r="T41" s="380"/>
      <c r="U41" s="380"/>
      <c r="V41" s="380"/>
      <c r="W41" s="380"/>
      <c r="X41" s="380"/>
      <c r="Y41" s="380"/>
      <c r="Z41" s="380"/>
      <c r="AA41" s="380"/>
      <c r="AB41" s="380"/>
      <c r="AC41" s="380"/>
      <c r="AD41" s="380"/>
      <c r="AE41" s="380"/>
      <c r="AF41" s="380"/>
      <c r="AG41" s="380"/>
      <c r="AH41" s="381"/>
      <c r="AI41" s="341"/>
      <c r="AJ41" s="337"/>
      <c r="AK41" s="1"/>
      <c r="AL41" s="1"/>
      <c r="AM41" s="1"/>
      <c r="AN41" s="1"/>
      <c r="AO41" s="1"/>
      <c r="AP41" s="1"/>
      <c r="AQ41" s="1"/>
      <c r="AR41" s="1"/>
      <c r="AS41" s="1"/>
      <c r="AT41" s="1"/>
      <c r="AU41" s="1"/>
      <c r="AV41" s="1"/>
      <c r="AW41" s="1"/>
      <c r="AX41" s="1"/>
      <c r="AY41" s="1"/>
      <c r="AZ41" s="1"/>
      <c r="BA41" s="1"/>
      <c r="BB41" s="1"/>
      <c r="BC41" s="1"/>
      <c r="BD41" s="1"/>
    </row>
    <row r="42" spans="1:56" ht="16.5" customHeight="1" x14ac:dyDescent="0.2">
      <c r="A42" s="335"/>
      <c r="B42" s="415"/>
      <c r="C42" s="419"/>
      <c r="D42" s="364"/>
      <c r="E42" s="420"/>
      <c r="F42" s="420"/>
      <c r="G42" s="420"/>
      <c r="H42" s="420"/>
      <c r="I42" s="420"/>
      <c r="J42" s="420"/>
      <c r="K42" s="420"/>
      <c r="L42" s="420"/>
      <c r="M42" s="405"/>
      <c r="N42" s="421"/>
      <c r="O42" s="339"/>
      <c r="P42" s="340"/>
      <c r="Q42" s="379"/>
      <c r="R42" s="380"/>
      <c r="S42" s="380"/>
      <c r="T42" s="380"/>
      <c r="U42" s="380"/>
      <c r="V42" s="380"/>
      <c r="W42" s="380"/>
      <c r="X42" s="380"/>
      <c r="Y42" s="380"/>
      <c r="Z42" s="380"/>
      <c r="AA42" s="380"/>
      <c r="AB42" s="380"/>
      <c r="AC42" s="380"/>
      <c r="AD42" s="380"/>
      <c r="AE42" s="380"/>
      <c r="AF42" s="380"/>
      <c r="AG42" s="380"/>
      <c r="AH42" s="381"/>
      <c r="AI42" s="341"/>
      <c r="AJ42" s="337"/>
      <c r="AK42" s="1"/>
      <c r="AL42" s="1"/>
      <c r="AM42" s="1"/>
      <c r="AN42" s="1"/>
      <c r="AO42" s="1"/>
      <c r="AP42" s="1"/>
      <c r="AQ42" s="1"/>
      <c r="AR42" s="1"/>
      <c r="AS42" s="1"/>
      <c r="AT42" s="1"/>
      <c r="AU42" s="1"/>
      <c r="AV42" s="1"/>
      <c r="AW42" s="1"/>
      <c r="AX42" s="1"/>
      <c r="AY42" s="1"/>
      <c r="AZ42" s="1"/>
      <c r="BA42" s="1"/>
      <c r="BB42" s="1"/>
      <c r="BC42" s="1"/>
      <c r="BD42" s="1"/>
    </row>
    <row r="43" spans="1:56" ht="16.5" customHeight="1" x14ac:dyDescent="0.25">
      <c r="A43" s="335"/>
      <c r="B43" s="342"/>
      <c r="C43" s="422" t="s">
        <v>26</v>
      </c>
      <c r="D43" s="423"/>
      <c r="E43" s="424"/>
      <c r="F43" s="425">
        <f>SUM(F32:F39)</f>
        <v>0</v>
      </c>
      <c r="G43" s="423"/>
      <c r="H43" s="423"/>
      <c r="I43" s="425">
        <f>SUM(I32:I39)</f>
        <v>0</v>
      </c>
      <c r="J43" s="423"/>
      <c r="K43" s="423"/>
      <c r="L43" s="425">
        <f>SUM(L32:L39)</f>
        <v>0</v>
      </c>
      <c r="M43" s="426"/>
      <c r="N43" s="427"/>
      <c r="O43" s="339"/>
      <c r="P43" s="340"/>
      <c r="Q43" s="379"/>
      <c r="R43" s="380"/>
      <c r="S43" s="380"/>
      <c r="T43" s="380"/>
      <c r="U43" s="380"/>
      <c r="V43" s="380"/>
      <c r="W43" s="380"/>
      <c r="X43" s="380"/>
      <c r="Y43" s="380"/>
      <c r="Z43" s="380"/>
      <c r="AA43" s="380"/>
      <c r="AB43" s="380"/>
      <c r="AC43" s="380"/>
      <c r="AD43" s="380"/>
      <c r="AE43" s="380"/>
      <c r="AF43" s="380"/>
      <c r="AG43" s="380"/>
      <c r="AH43" s="381"/>
      <c r="AI43" s="341"/>
      <c r="AJ43" s="337"/>
      <c r="AK43" s="1"/>
      <c r="AL43" s="1"/>
      <c r="AM43" s="1"/>
      <c r="AN43" s="1"/>
      <c r="AO43" s="1"/>
      <c r="AP43" s="1"/>
      <c r="AQ43" s="1"/>
      <c r="AR43" s="1"/>
      <c r="AS43" s="1"/>
      <c r="AT43" s="1"/>
      <c r="AU43" s="1"/>
      <c r="AV43" s="1"/>
      <c r="AW43" s="1"/>
      <c r="AX43" s="1"/>
      <c r="AY43" s="1"/>
      <c r="AZ43" s="1"/>
      <c r="BA43" s="1"/>
      <c r="BB43" s="1"/>
      <c r="BC43" s="1"/>
      <c r="BD43" s="1"/>
    </row>
    <row r="44" spans="1:56" ht="16.5" customHeight="1" x14ac:dyDescent="0.2">
      <c r="A44" s="335"/>
      <c r="B44" s="342"/>
      <c r="C44" s="428"/>
      <c r="D44" s="428"/>
      <c r="E44" s="429"/>
      <c r="F44" s="430"/>
      <c r="G44" s="429"/>
      <c r="H44" s="429"/>
      <c r="I44" s="431"/>
      <c r="J44" s="429"/>
      <c r="K44" s="429"/>
      <c r="L44" s="430"/>
      <c r="M44" s="429"/>
      <c r="N44" s="432"/>
      <c r="O44" s="339"/>
      <c r="P44" s="340"/>
      <c r="Q44" s="379"/>
      <c r="R44" s="380"/>
      <c r="S44" s="380"/>
      <c r="T44" s="380"/>
      <c r="U44" s="380"/>
      <c r="V44" s="380"/>
      <c r="W44" s="380"/>
      <c r="X44" s="380"/>
      <c r="Y44" s="380"/>
      <c r="Z44" s="380"/>
      <c r="AA44" s="380"/>
      <c r="AB44" s="380"/>
      <c r="AC44" s="380"/>
      <c r="AD44" s="380"/>
      <c r="AE44" s="380"/>
      <c r="AF44" s="380"/>
      <c r="AG44" s="380"/>
      <c r="AH44" s="381"/>
      <c r="AI44" s="341"/>
      <c r="AJ44" s="337"/>
      <c r="AK44" s="1"/>
      <c r="AL44" s="1"/>
      <c r="AM44" s="1"/>
      <c r="AN44" s="1"/>
      <c r="AO44" s="1"/>
      <c r="AP44" s="1"/>
      <c r="AQ44" s="1"/>
      <c r="AR44" s="1"/>
      <c r="AS44" s="1"/>
      <c r="AT44" s="1"/>
      <c r="AU44" s="1"/>
      <c r="AV44" s="1"/>
      <c r="AW44" s="1"/>
      <c r="AX44" s="1"/>
      <c r="AY44" s="1"/>
      <c r="AZ44" s="1"/>
      <c r="BA44" s="1"/>
      <c r="BB44" s="1"/>
      <c r="BC44" s="1"/>
      <c r="BD44" s="1"/>
    </row>
    <row r="45" spans="1:56" ht="16.5" customHeight="1" x14ac:dyDescent="0.2">
      <c r="A45" s="335"/>
      <c r="B45" s="342"/>
      <c r="C45" s="433" t="s">
        <v>98</v>
      </c>
      <c r="D45" s="434"/>
      <c r="E45" s="435"/>
      <c r="F45" s="435"/>
      <c r="G45" s="435"/>
      <c r="H45" s="435"/>
      <c r="I45" s="436">
        <v>30</v>
      </c>
      <c r="J45" s="431"/>
      <c r="K45" s="431"/>
      <c r="L45" s="431"/>
      <c r="M45" s="431"/>
      <c r="N45" s="338"/>
      <c r="O45" s="339"/>
      <c r="P45" s="340"/>
      <c r="Q45" s="379"/>
      <c r="R45" s="380"/>
      <c r="S45" s="380"/>
      <c r="T45" s="380"/>
      <c r="U45" s="380"/>
      <c r="V45" s="380"/>
      <c r="W45" s="380"/>
      <c r="X45" s="380"/>
      <c r="Y45" s="380"/>
      <c r="Z45" s="380"/>
      <c r="AA45" s="380"/>
      <c r="AB45" s="380"/>
      <c r="AC45" s="380"/>
      <c r="AD45" s="380"/>
      <c r="AE45" s="380"/>
      <c r="AF45" s="380"/>
      <c r="AG45" s="380"/>
      <c r="AH45" s="381"/>
      <c r="AI45" s="341"/>
      <c r="AJ45" s="337"/>
      <c r="AK45" s="1"/>
      <c r="AL45" s="1"/>
      <c r="AM45" s="1"/>
      <c r="AN45" s="1"/>
      <c r="AO45" s="1"/>
      <c r="AP45" s="1"/>
      <c r="AQ45" s="1"/>
      <c r="AR45" s="1"/>
      <c r="AS45" s="1"/>
      <c r="AT45" s="1"/>
      <c r="AU45" s="1"/>
      <c r="AV45" s="1"/>
      <c r="AW45" s="1"/>
      <c r="AX45" s="1"/>
      <c r="AY45" s="1"/>
      <c r="AZ45" s="1"/>
      <c r="BA45" s="1"/>
      <c r="BB45" s="1"/>
      <c r="BC45" s="1"/>
      <c r="BD45" s="1"/>
    </row>
    <row r="46" spans="1:56" ht="16.5" customHeight="1" x14ac:dyDescent="0.2">
      <c r="A46" s="335"/>
      <c r="B46" s="342"/>
      <c r="C46" s="437"/>
      <c r="D46" s="437"/>
      <c r="E46" s="431"/>
      <c r="F46" s="431"/>
      <c r="G46" s="431"/>
      <c r="H46" s="431"/>
      <c r="I46" s="431"/>
      <c r="J46" s="431"/>
      <c r="K46" s="431"/>
      <c r="L46" s="431"/>
      <c r="M46" s="431"/>
      <c r="N46" s="338"/>
      <c r="O46" s="339"/>
      <c r="P46" s="340"/>
      <c r="Q46" s="379"/>
      <c r="R46" s="380"/>
      <c r="S46" s="380"/>
      <c r="T46" s="380"/>
      <c r="U46" s="380"/>
      <c r="V46" s="380"/>
      <c r="W46" s="380"/>
      <c r="X46" s="380"/>
      <c r="Y46" s="380"/>
      <c r="Z46" s="380"/>
      <c r="AA46" s="380"/>
      <c r="AB46" s="380"/>
      <c r="AC46" s="380"/>
      <c r="AD46" s="380"/>
      <c r="AE46" s="380"/>
      <c r="AF46" s="380"/>
      <c r="AG46" s="380"/>
      <c r="AH46" s="381"/>
      <c r="AI46" s="341"/>
      <c r="AJ46" s="337"/>
      <c r="AK46" s="1"/>
      <c r="AL46" s="1"/>
      <c r="AM46" s="1"/>
      <c r="AN46" s="1"/>
      <c r="AO46" s="1"/>
      <c r="AP46" s="1"/>
      <c r="AQ46" s="1"/>
      <c r="AR46" s="1"/>
      <c r="AS46" s="1"/>
      <c r="AT46" s="1"/>
      <c r="AU46" s="1"/>
      <c r="AV46" s="1"/>
      <c r="AW46" s="1"/>
      <c r="AX46" s="1"/>
      <c r="AY46" s="1"/>
      <c r="AZ46" s="1"/>
      <c r="BA46" s="1"/>
      <c r="BB46" s="1"/>
      <c r="BC46" s="1"/>
      <c r="BD46" s="1"/>
    </row>
    <row r="47" spans="1:56" ht="16.5" customHeight="1" x14ac:dyDescent="0.2">
      <c r="A47" s="335"/>
      <c r="B47" s="342"/>
      <c r="C47" s="433" t="s">
        <v>99</v>
      </c>
      <c r="D47" s="434"/>
      <c r="E47" s="435"/>
      <c r="F47" s="435"/>
      <c r="G47" s="435"/>
      <c r="H47" s="435"/>
      <c r="I47" s="436">
        <v>30</v>
      </c>
      <c r="J47" s="431"/>
      <c r="K47" s="431"/>
      <c r="L47" s="431"/>
      <c r="M47" s="431"/>
      <c r="N47" s="338"/>
      <c r="O47" s="339"/>
      <c r="P47" s="340"/>
      <c r="Q47" s="379"/>
      <c r="R47" s="380"/>
      <c r="S47" s="380"/>
      <c r="T47" s="380"/>
      <c r="U47" s="380"/>
      <c r="V47" s="380"/>
      <c r="W47" s="380"/>
      <c r="X47" s="380"/>
      <c r="Y47" s="380"/>
      <c r="Z47" s="380"/>
      <c r="AA47" s="380"/>
      <c r="AB47" s="380"/>
      <c r="AC47" s="380"/>
      <c r="AD47" s="380"/>
      <c r="AE47" s="380"/>
      <c r="AF47" s="380"/>
      <c r="AG47" s="380"/>
      <c r="AH47" s="381"/>
      <c r="AI47" s="341"/>
      <c r="AJ47" s="337"/>
      <c r="AK47" s="1"/>
      <c r="AL47" s="1"/>
      <c r="AM47" s="1"/>
      <c r="AN47" s="1"/>
      <c r="AO47" s="1"/>
      <c r="AP47" s="1"/>
      <c r="AQ47" s="1"/>
      <c r="AR47" s="1"/>
      <c r="AS47" s="1"/>
      <c r="AT47" s="1"/>
      <c r="AU47" s="1"/>
      <c r="AV47" s="1"/>
      <c r="AW47" s="1"/>
      <c r="AX47" s="1"/>
      <c r="AY47" s="1"/>
      <c r="AZ47" s="1"/>
      <c r="BA47" s="1"/>
      <c r="BB47" s="1"/>
      <c r="BC47" s="1"/>
      <c r="BD47" s="1"/>
    </row>
    <row r="48" spans="1:56" ht="16.5" customHeight="1" x14ac:dyDescent="0.2">
      <c r="A48" s="335"/>
      <c r="B48" s="342"/>
      <c r="C48" s="437"/>
      <c r="D48" s="437"/>
      <c r="E48" s="431"/>
      <c r="F48" s="431"/>
      <c r="G48" s="431"/>
      <c r="H48" s="431"/>
      <c r="I48" s="431"/>
      <c r="J48" s="431"/>
      <c r="K48" s="431"/>
      <c r="L48" s="431"/>
      <c r="M48" s="431"/>
      <c r="N48" s="338"/>
      <c r="O48" s="339"/>
      <c r="P48" s="340"/>
      <c r="Q48" s="379"/>
      <c r="R48" s="380"/>
      <c r="S48" s="380"/>
      <c r="T48" s="380"/>
      <c r="U48" s="380"/>
      <c r="V48" s="380"/>
      <c r="W48" s="380"/>
      <c r="X48" s="380"/>
      <c r="Y48" s="380"/>
      <c r="Z48" s="380"/>
      <c r="AA48" s="380"/>
      <c r="AB48" s="380"/>
      <c r="AC48" s="380"/>
      <c r="AD48" s="380"/>
      <c r="AE48" s="380"/>
      <c r="AF48" s="380"/>
      <c r="AG48" s="380"/>
      <c r="AH48" s="381"/>
      <c r="AI48" s="341"/>
      <c r="AJ48" s="337"/>
      <c r="AK48" s="1"/>
      <c r="AL48" s="1"/>
      <c r="AM48" s="1"/>
      <c r="AN48" s="1"/>
      <c r="AO48" s="1"/>
      <c r="AP48" s="1"/>
      <c r="AQ48" s="1"/>
      <c r="AR48" s="1"/>
      <c r="AS48" s="1"/>
      <c r="AT48" s="1"/>
      <c r="AU48" s="1"/>
      <c r="AV48" s="1"/>
      <c r="AW48" s="1"/>
      <c r="AX48" s="1"/>
      <c r="AY48" s="1"/>
      <c r="AZ48" s="1"/>
      <c r="BA48" s="1"/>
      <c r="BB48" s="1"/>
      <c r="BC48" s="1"/>
      <c r="BD48" s="1"/>
    </row>
    <row r="49" spans="1:57" ht="16.5" customHeight="1" x14ac:dyDescent="0.2">
      <c r="A49" s="335"/>
      <c r="B49" s="342"/>
      <c r="C49" s="741" t="s">
        <v>100</v>
      </c>
      <c r="D49" s="741"/>
      <c r="E49" s="741"/>
      <c r="F49" s="741"/>
      <c r="G49" s="741"/>
      <c r="H49" s="741"/>
      <c r="I49" s="741"/>
      <c r="J49" s="741"/>
      <c r="K49" s="741"/>
      <c r="L49" s="741"/>
      <c r="M49" s="741"/>
      <c r="N49" s="741"/>
      <c r="O49" s="339"/>
      <c r="P49" s="340"/>
      <c r="Q49" s="379"/>
      <c r="R49" s="380"/>
      <c r="S49" s="380"/>
      <c r="T49" s="380"/>
      <c r="U49" s="380"/>
      <c r="V49" s="380"/>
      <c r="W49" s="380"/>
      <c r="X49" s="380"/>
      <c r="Y49" s="380"/>
      <c r="Z49" s="380"/>
      <c r="AA49" s="380"/>
      <c r="AB49" s="380"/>
      <c r="AC49" s="380"/>
      <c r="AD49" s="380"/>
      <c r="AE49" s="380"/>
      <c r="AF49" s="380"/>
      <c r="AG49" s="380"/>
      <c r="AH49" s="381"/>
      <c r="AI49" s="341"/>
      <c r="AJ49" s="337"/>
      <c r="AK49" s="1"/>
      <c r="AL49" s="1"/>
      <c r="AM49" s="1"/>
      <c r="AN49" s="1"/>
      <c r="AO49" s="1"/>
      <c r="AP49" s="1"/>
      <c r="AQ49" s="1"/>
      <c r="AR49" s="1"/>
      <c r="AS49" s="1"/>
      <c r="AT49" s="1"/>
      <c r="AU49" s="1"/>
      <c r="AV49" s="1"/>
      <c r="AW49" s="1"/>
      <c r="AX49" s="1"/>
      <c r="AY49" s="1"/>
      <c r="AZ49" s="1"/>
      <c r="BA49" s="1"/>
      <c r="BB49" s="1"/>
      <c r="BC49" s="1"/>
      <c r="BD49" s="1"/>
    </row>
    <row r="50" spans="1:57" ht="16.5" customHeight="1" x14ac:dyDescent="0.2">
      <c r="A50" s="335"/>
      <c r="B50" s="342"/>
      <c r="C50" s="740" t="s">
        <v>101</v>
      </c>
      <c r="D50" s="740"/>
      <c r="E50" s="740"/>
      <c r="F50" s="740"/>
      <c r="G50" s="740"/>
      <c r="H50" s="740"/>
      <c r="I50" s="740"/>
      <c r="J50" s="740"/>
      <c r="K50" s="740"/>
      <c r="L50" s="740"/>
      <c r="M50" s="740"/>
      <c r="N50" s="740"/>
      <c r="O50" s="339"/>
      <c r="P50" s="340"/>
      <c r="Q50" s="379"/>
      <c r="R50" s="380"/>
      <c r="S50" s="380"/>
      <c r="T50" s="380"/>
      <c r="U50" s="380"/>
      <c r="V50" s="380"/>
      <c r="W50" s="380"/>
      <c r="X50" s="380"/>
      <c r="Y50" s="380"/>
      <c r="Z50" s="380"/>
      <c r="AA50" s="380"/>
      <c r="AB50" s="380"/>
      <c r="AC50" s="380"/>
      <c r="AD50" s="380"/>
      <c r="AE50" s="380"/>
      <c r="AF50" s="380"/>
      <c r="AG50" s="380"/>
      <c r="AH50" s="381"/>
      <c r="AI50" s="341"/>
      <c r="AJ50" s="337"/>
      <c r="AK50" s="1"/>
      <c r="AL50" s="1"/>
      <c r="AM50" s="1"/>
      <c r="AN50" s="1"/>
      <c r="AO50" s="1"/>
      <c r="AP50" s="1"/>
      <c r="AQ50" s="1"/>
      <c r="AR50" s="1"/>
      <c r="AS50" s="1"/>
      <c r="AT50" s="1"/>
      <c r="AU50" s="1"/>
      <c r="AV50" s="1"/>
      <c r="AW50" s="1"/>
      <c r="AX50" s="1"/>
      <c r="AY50" s="1"/>
      <c r="AZ50" s="1"/>
      <c r="BA50" s="1"/>
      <c r="BB50" s="1"/>
      <c r="BC50" s="1"/>
      <c r="BD50" s="1"/>
    </row>
    <row r="51" spans="1:57" ht="16.5" customHeight="1" x14ac:dyDescent="0.2">
      <c r="A51" s="335"/>
      <c r="B51" s="342"/>
      <c r="C51" s="740"/>
      <c r="D51" s="740"/>
      <c r="E51" s="740"/>
      <c r="F51" s="740"/>
      <c r="G51" s="740"/>
      <c r="H51" s="740"/>
      <c r="I51" s="740"/>
      <c r="J51" s="740"/>
      <c r="K51" s="740"/>
      <c r="L51" s="740"/>
      <c r="M51" s="740"/>
      <c r="N51" s="740"/>
      <c r="O51" s="339"/>
      <c r="P51" s="340"/>
      <c r="Q51" s="379"/>
      <c r="R51" s="380"/>
      <c r="S51" s="380"/>
      <c r="T51" s="380"/>
      <c r="U51" s="380"/>
      <c r="V51" s="380"/>
      <c r="W51" s="380"/>
      <c r="X51" s="380"/>
      <c r="Y51" s="380"/>
      <c r="Z51" s="380"/>
      <c r="AA51" s="380"/>
      <c r="AB51" s="380"/>
      <c r="AC51" s="380"/>
      <c r="AD51" s="380"/>
      <c r="AE51" s="380"/>
      <c r="AF51" s="380"/>
      <c r="AG51" s="380"/>
      <c r="AH51" s="381"/>
      <c r="AI51" s="341"/>
      <c r="AJ51" s="337"/>
      <c r="AK51" s="1"/>
      <c r="AL51" s="1"/>
      <c r="AM51" s="1"/>
      <c r="AN51" s="1"/>
      <c r="AO51" s="1"/>
      <c r="AP51" s="1"/>
      <c r="AQ51" s="1"/>
      <c r="AR51" s="1"/>
      <c r="AS51" s="1"/>
      <c r="AT51" s="1"/>
      <c r="AU51" s="1"/>
      <c r="AV51" s="1"/>
      <c r="AW51" s="1"/>
      <c r="AX51" s="1"/>
      <c r="AY51" s="1"/>
      <c r="AZ51" s="1"/>
      <c r="BA51" s="1"/>
      <c r="BB51" s="1"/>
      <c r="BC51" s="1"/>
      <c r="BD51" s="1"/>
    </row>
    <row r="52" spans="1:57" ht="16.5" customHeight="1" x14ac:dyDescent="0.2">
      <c r="A52" s="335"/>
      <c r="B52" s="342"/>
      <c r="C52" s="438" t="s">
        <v>102</v>
      </c>
      <c r="D52" s="342"/>
      <c r="E52" s="342"/>
      <c r="F52" s="342"/>
      <c r="G52" s="342"/>
      <c r="H52" s="342"/>
      <c r="I52" s="342"/>
      <c r="J52" s="342"/>
      <c r="K52" s="342"/>
      <c r="L52" s="342"/>
      <c r="M52" s="342"/>
      <c r="N52" s="342"/>
      <c r="O52" s="439"/>
      <c r="P52" s="340"/>
      <c r="Q52" s="379"/>
      <c r="R52" s="380"/>
      <c r="S52" s="380"/>
      <c r="T52" s="380"/>
      <c r="U52" s="380"/>
      <c r="V52" s="380"/>
      <c r="W52" s="380"/>
      <c r="X52" s="380"/>
      <c r="Y52" s="380"/>
      <c r="Z52" s="380"/>
      <c r="AA52" s="380"/>
      <c r="AB52" s="380"/>
      <c r="AC52" s="380"/>
      <c r="AD52" s="380"/>
      <c r="AE52" s="380"/>
      <c r="AF52" s="380"/>
      <c r="AG52" s="380"/>
      <c r="AH52" s="381"/>
      <c r="AI52" s="341"/>
      <c r="AJ52" s="337"/>
      <c r="AK52" s="1"/>
      <c r="AL52" s="1"/>
      <c r="AM52" s="1"/>
      <c r="AN52" s="1"/>
      <c r="AO52" s="1"/>
      <c r="AP52" s="1"/>
      <c r="AQ52" s="1"/>
      <c r="AR52" s="1"/>
      <c r="AS52" s="1"/>
      <c r="AT52" s="1"/>
      <c r="AU52" s="1"/>
      <c r="AV52" s="1"/>
      <c r="AW52" s="1"/>
      <c r="AX52" s="1"/>
      <c r="AY52" s="1"/>
      <c r="AZ52" s="1"/>
      <c r="BA52" s="1"/>
      <c r="BB52" s="1"/>
      <c r="BC52" s="1"/>
      <c r="BD52" s="1"/>
      <c r="BE52" s="1"/>
    </row>
    <row r="53" spans="1:57" ht="16.5" customHeight="1" x14ac:dyDescent="0.2">
      <c r="A53" s="335"/>
      <c r="B53" s="342"/>
      <c r="C53" s="342"/>
      <c r="D53" s="342"/>
      <c r="E53" s="342"/>
      <c r="F53" s="342"/>
      <c r="G53" s="342"/>
      <c r="H53" s="342"/>
      <c r="I53" s="342"/>
      <c r="J53" s="342"/>
      <c r="K53" s="342"/>
      <c r="L53" s="342"/>
      <c r="M53" s="342"/>
      <c r="N53" s="342"/>
      <c r="O53" s="439"/>
      <c r="P53" s="340"/>
      <c r="Q53" s="440"/>
      <c r="R53" s="441"/>
      <c r="S53" s="441"/>
      <c r="T53" s="441"/>
      <c r="U53" s="441"/>
      <c r="V53" s="441"/>
      <c r="W53" s="441"/>
      <c r="X53" s="441"/>
      <c r="Y53" s="441"/>
      <c r="Z53" s="441"/>
      <c r="AA53" s="441"/>
      <c r="AB53" s="441"/>
      <c r="AC53" s="441"/>
      <c r="AD53" s="441"/>
      <c r="AE53" s="441"/>
      <c r="AF53" s="441"/>
      <c r="AG53" s="441"/>
      <c r="AH53" s="442"/>
      <c r="AI53" s="341"/>
      <c r="AJ53" s="337"/>
      <c r="AK53" s="1"/>
      <c r="AL53" s="1"/>
      <c r="AM53" s="1"/>
      <c r="AN53" s="1"/>
      <c r="AO53" s="1"/>
      <c r="AP53" s="1"/>
      <c r="AQ53" s="1"/>
      <c r="AR53" s="1"/>
      <c r="AS53" s="1"/>
      <c r="AT53" s="1"/>
      <c r="AU53" s="1"/>
      <c r="AV53" s="1"/>
      <c r="AW53" s="1"/>
      <c r="AX53" s="1"/>
      <c r="AY53" s="1"/>
      <c r="AZ53" s="1"/>
      <c r="BA53" s="1"/>
      <c r="BB53" s="1"/>
      <c r="BC53" s="1"/>
      <c r="BD53" s="1"/>
      <c r="BE53" s="1"/>
    </row>
    <row r="54" spans="1:57" ht="16.5" customHeight="1" x14ac:dyDescent="0.2">
      <c r="A54" s="335"/>
      <c r="B54" s="443"/>
      <c r="C54" s="443"/>
      <c r="D54" s="443"/>
      <c r="E54" s="443"/>
      <c r="F54" s="443"/>
      <c r="G54" s="443"/>
      <c r="H54" s="443"/>
      <c r="I54" s="443"/>
      <c r="J54" s="443"/>
      <c r="K54" s="443"/>
      <c r="L54" s="443"/>
      <c r="M54" s="443"/>
      <c r="N54" s="443"/>
      <c r="O54" s="444"/>
      <c r="P54" s="443"/>
      <c r="Q54" s="443"/>
      <c r="R54" s="443"/>
      <c r="S54" s="443"/>
      <c r="T54" s="443"/>
      <c r="U54" s="443"/>
      <c r="V54" s="443"/>
      <c r="W54" s="443"/>
      <c r="X54" s="443"/>
      <c r="Y54" s="443"/>
      <c r="Z54" s="443"/>
      <c r="AA54" s="443"/>
      <c r="AB54" s="443"/>
      <c r="AC54" s="443"/>
      <c r="AD54" s="443"/>
      <c r="AE54" s="443"/>
      <c r="AF54" s="443"/>
      <c r="AG54" s="443"/>
      <c r="AH54" s="443"/>
      <c r="AI54" s="679"/>
      <c r="AJ54" s="337"/>
      <c r="AK54" s="1"/>
      <c r="AL54" s="1"/>
      <c r="AM54" s="1"/>
      <c r="AN54" s="1"/>
      <c r="AO54" s="1"/>
      <c r="AP54" s="1"/>
      <c r="AQ54" s="1"/>
      <c r="AR54" s="1"/>
      <c r="AS54" s="1"/>
      <c r="AT54" s="1"/>
      <c r="AU54" s="1"/>
      <c r="AV54" s="1"/>
      <c r="AW54" s="1"/>
      <c r="AX54" s="1"/>
      <c r="AY54" s="1"/>
      <c r="AZ54" s="1"/>
      <c r="BA54" s="1"/>
      <c r="BB54" s="1"/>
      <c r="BC54" s="1"/>
      <c r="BD54" s="1"/>
      <c r="BE54" s="1"/>
    </row>
    <row r="55" spans="1:57" ht="16.5" customHeight="1" x14ac:dyDescent="0.2">
      <c r="A55" s="335"/>
      <c r="B55" s="335"/>
      <c r="C55" s="335"/>
      <c r="D55" s="335"/>
      <c r="E55" s="335"/>
      <c r="F55" s="335"/>
      <c r="G55" s="335"/>
      <c r="H55" s="335"/>
      <c r="I55" s="335"/>
      <c r="J55" s="335"/>
      <c r="K55" s="335"/>
      <c r="L55" s="335"/>
      <c r="M55" s="335"/>
      <c r="N55" s="335"/>
      <c r="O55" s="336"/>
      <c r="P55" s="335"/>
      <c r="Q55" s="335"/>
      <c r="R55" s="335"/>
      <c r="S55" s="335"/>
      <c r="T55" s="335"/>
      <c r="U55" s="335"/>
      <c r="V55" s="335"/>
      <c r="W55" s="335"/>
      <c r="X55" s="335"/>
      <c r="Y55" s="335"/>
      <c r="Z55" s="335"/>
      <c r="AA55" s="335"/>
      <c r="AB55" s="335"/>
      <c r="AC55" s="335"/>
      <c r="AD55" s="335"/>
      <c r="AE55" s="335"/>
      <c r="AF55" s="335"/>
      <c r="AG55" s="335"/>
      <c r="AH55" s="335"/>
      <c r="AI55" s="335"/>
      <c r="AJ55" s="337"/>
      <c r="AK55" s="1"/>
      <c r="AL55" s="1"/>
      <c r="AM55" s="1"/>
      <c r="AN55" s="1"/>
      <c r="AO55" s="1"/>
      <c r="AP55" s="1"/>
      <c r="AQ55" s="1"/>
      <c r="AR55" s="1"/>
      <c r="AS55" s="1"/>
      <c r="AT55" s="1"/>
      <c r="AU55" s="1"/>
      <c r="AV55" s="1"/>
      <c r="AW55" s="1"/>
      <c r="AX55" s="1"/>
      <c r="AY55" s="1"/>
      <c r="AZ55" s="1"/>
      <c r="BA55" s="1"/>
      <c r="BB55" s="1"/>
      <c r="BC55" s="1"/>
      <c r="BD55" s="1"/>
      <c r="BE55" s="1"/>
    </row>
    <row r="56" spans="1:57" ht="16.5" hidden="1" customHeight="1" x14ac:dyDescent="0.2">
      <c r="A56" s="445"/>
      <c r="B56" s="445"/>
      <c r="C56" s="445"/>
      <c r="D56" s="445"/>
      <c r="E56" s="445"/>
      <c r="F56" s="445"/>
      <c r="G56" s="445"/>
      <c r="H56" s="445"/>
      <c r="I56" s="445"/>
      <c r="J56" s="445"/>
      <c r="K56" s="445"/>
      <c r="L56" s="445"/>
      <c r="M56" s="445"/>
      <c r="N56" s="445"/>
      <c r="O56" s="446"/>
      <c r="P56" s="445"/>
      <c r="Q56" s="445"/>
      <c r="R56" s="445"/>
      <c r="S56" s="445"/>
      <c r="T56" s="445"/>
      <c r="U56" s="445"/>
      <c r="V56" s="445"/>
      <c r="W56" s="445"/>
      <c r="X56" s="445"/>
      <c r="Y56" s="445"/>
      <c r="Z56" s="445"/>
      <c r="AA56" s="445"/>
      <c r="AB56" s="445"/>
      <c r="AC56" s="445"/>
      <c r="AD56" s="445"/>
      <c r="AE56" s="445"/>
      <c r="AF56" s="445"/>
      <c r="AG56" s="445"/>
      <c r="AH56" s="445"/>
      <c r="AI56" s="445"/>
      <c r="AJ56" s="1"/>
      <c r="AK56" s="1"/>
      <c r="AL56" s="1"/>
      <c r="AM56" s="1"/>
      <c r="AN56" s="1"/>
      <c r="AO56" s="1"/>
      <c r="AP56" s="1"/>
      <c r="AQ56" s="1"/>
      <c r="AR56" s="1"/>
      <c r="AS56" s="1"/>
      <c r="AT56" s="1"/>
      <c r="AU56" s="1"/>
      <c r="AV56" s="1"/>
      <c r="AW56" s="1"/>
      <c r="AX56" s="1"/>
      <c r="AY56" s="1"/>
      <c r="AZ56" s="1"/>
      <c r="BA56" s="1"/>
      <c r="BB56" s="1"/>
      <c r="BC56" s="1"/>
      <c r="BD56" s="1"/>
      <c r="BE56" s="1"/>
    </row>
    <row r="57" spans="1:57" ht="16.5" hidden="1" customHeight="1" x14ac:dyDescent="0.2">
      <c r="A57" s="445"/>
      <c r="B57" s="445"/>
      <c r="C57" s="445"/>
      <c r="D57" s="445"/>
      <c r="E57" s="445"/>
      <c r="F57" s="445"/>
      <c r="G57" s="445"/>
      <c r="H57" s="445"/>
      <c r="I57" s="445"/>
      <c r="J57" s="445"/>
      <c r="K57" s="445"/>
      <c r="L57" s="445"/>
      <c r="M57" s="445"/>
      <c r="N57" s="445"/>
      <c r="O57" s="446"/>
      <c r="P57" s="445"/>
      <c r="Q57" s="445"/>
      <c r="R57" s="445"/>
      <c r="S57" s="445"/>
      <c r="T57" s="445"/>
      <c r="U57" s="445"/>
      <c r="V57" s="445"/>
      <c r="W57" s="445"/>
      <c r="X57" s="445"/>
      <c r="Y57" s="445"/>
      <c r="Z57" s="445"/>
      <c r="AA57" s="445"/>
      <c r="AB57" s="445"/>
      <c r="AC57" s="445"/>
      <c r="AD57" s="445"/>
      <c r="AE57" s="445"/>
      <c r="AF57" s="445"/>
      <c r="AG57" s="445"/>
      <c r="AH57" s="445"/>
      <c r="AI57" s="445"/>
      <c r="AJ57" s="1"/>
      <c r="AK57" s="1"/>
      <c r="AL57" s="1"/>
      <c r="AM57" s="1"/>
      <c r="AN57" s="1"/>
      <c r="AO57" s="1"/>
      <c r="AP57" s="1"/>
      <c r="AQ57" s="1"/>
      <c r="AR57" s="1"/>
      <c r="AS57" s="1"/>
      <c r="AT57" s="1"/>
      <c r="AU57" s="1"/>
      <c r="AV57" s="1"/>
      <c r="AW57" s="1"/>
      <c r="AX57" s="1"/>
      <c r="AY57" s="1"/>
      <c r="AZ57" s="1"/>
      <c r="BA57" s="1"/>
      <c r="BB57" s="1"/>
      <c r="BC57" s="1"/>
      <c r="BD57" s="1"/>
      <c r="BE57" s="1"/>
    </row>
    <row r="58" spans="1:57" ht="16.5" hidden="1" customHeight="1" x14ac:dyDescent="0.2">
      <c r="A58" s="445"/>
      <c r="B58" s="445"/>
      <c r="C58" s="445"/>
      <c r="D58" s="445"/>
      <c r="E58" s="445"/>
      <c r="F58" s="445"/>
      <c r="G58" s="445"/>
      <c r="H58" s="445"/>
      <c r="I58" s="445"/>
      <c r="J58" s="445"/>
      <c r="K58" s="445"/>
      <c r="L58" s="445"/>
      <c r="M58" s="445"/>
      <c r="N58" s="445"/>
      <c r="O58" s="446"/>
      <c r="P58" s="445"/>
      <c r="Q58" s="445"/>
      <c r="R58" s="445"/>
      <c r="S58" s="445"/>
      <c r="T58" s="445"/>
      <c r="U58" s="445"/>
      <c r="V58" s="445"/>
      <c r="W58" s="445"/>
      <c r="X58" s="445"/>
      <c r="Y58" s="445"/>
      <c r="Z58" s="445"/>
      <c r="AA58" s="445"/>
      <c r="AB58" s="445"/>
      <c r="AC58" s="445"/>
      <c r="AD58" s="445"/>
      <c r="AE58" s="445"/>
      <c r="AF58" s="445"/>
      <c r="AG58" s="445"/>
      <c r="AH58" s="445"/>
      <c r="AI58" s="445"/>
      <c r="AJ58" s="1"/>
      <c r="AK58" s="1"/>
      <c r="AL58" s="1"/>
      <c r="AM58" s="1"/>
      <c r="AN58" s="1"/>
      <c r="AO58" s="1"/>
      <c r="AP58" s="1"/>
      <c r="AQ58" s="1"/>
      <c r="AR58" s="1"/>
      <c r="AS58" s="1"/>
      <c r="AT58" s="1"/>
      <c r="AU58" s="1"/>
      <c r="AV58" s="1"/>
      <c r="AW58" s="1"/>
      <c r="AX58" s="1"/>
      <c r="AY58" s="1"/>
      <c r="AZ58" s="1"/>
      <c r="BA58" s="1"/>
      <c r="BB58" s="1"/>
      <c r="BC58" s="1"/>
      <c r="BD58" s="1"/>
      <c r="BE58" s="1"/>
    </row>
    <row r="59" spans="1:57" ht="16.5" hidden="1" customHeight="1" x14ac:dyDescent="0.2">
      <c r="A59" s="445"/>
      <c r="B59" s="445"/>
      <c r="C59" s="445"/>
      <c r="D59" s="445"/>
      <c r="E59" s="445"/>
      <c r="F59" s="445"/>
      <c r="G59" s="445"/>
      <c r="H59" s="445"/>
      <c r="I59" s="445"/>
      <c r="J59" s="445"/>
      <c r="K59" s="445"/>
      <c r="L59" s="445"/>
      <c r="M59" s="445"/>
      <c r="N59" s="445"/>
      <c r="O59" s="446"/>
      <c r="P59" s="445"/>
      <c r="Q59" s="445"/>
      <c r="R59" s="445"/>
      <c r="S59" s="445"/>
      <c r="T59" s="445"/>
      <c r="U59" s="445"/>
      <c r="V59" s="445"/>
      <c r="W59" s="445"/>
      <c r="X59" s="445"/>
      <c r="Y59" s="445"/>
      <c r="Z59" s="445"/>
      <c r="AA59" s="445"/>
      <c r="AB59" s="445"/>
      <c r="AC59" s="445"/>
      <c r="AD59" s="445"/>
      <c r="AE59" s="445"/>
      <c r="AF59" s="445"/>
      <c r="AG59" s="445"/>
      <c r="AH59" s="445"/>
      <c r="AI59" s="445"/>
      <c r="AJ59" s="1"/>
      <c r="AK59" s="1"/>
      <c r="AL59" s="1"/>
      <c r="AM59" s="1"/>
      <c r="AN59" s="1"/>
      <c r="AO59" s="1"/>
      <c r="AP59" s="1"/>
      <c r="AQ59" s="1"/>
      <c r="AR59" s="1"/>
      <c r="AS59" s="1"/>
      <c r="AT59" s="1"/>
      <c r="AU59" s="1"/>
      <c r="AV59" s="1"/>
      <c r="AW59" s="1"/>
      <c r="AX59" s="1"/>
      <c r="AY59" s="1"/>
      <c r="AZ59" s="1"/>
      <c r="BA59" s="1"/>
      <c r="BB59" s="1"/>
      <c r="BC59" s="1"/>
      <c r="BD59" s="1"/>
      <c r="BE59" s="1"/>
    </row>
    <row r="60" spans="1:57" ht="16.5" hidden="1" customHeight="1" x14ac:dyDescent="0.2">
      <c r="A60" s="445"/>
      <c r="B60" s="445"/>
      <c r="C60" s="445"/>
      <c r="D60" s="445"/>
      <c r="E60" s="445"/>
      <c r="F60" s="445"/>
      <c r="G60" s="445"/>
      <c r="H60" s="445"/>
      <c r="I60" s="445"/>
      <c r="J60" s="445"/>
      <c r="K60" s="445"/>
      <c r="L60" s="445"/>
      <c r="M60" s="445"/>
      <c r="N60" s="445"/>
      <c r="O60" s="446"/>
      <c r="P60" s="445"/>
      <c r="Q60" s="445"/>
      <c r="R60" s="445"/>
      <c r="S60" s="445"/>
      <c r="T60" s="445"/>
      <c r="U60" s="445"/>
      <c r="V60" s="445"/>
      <c r="W60" s="445"/>
      <c r="X60" s="445"/>
      <c r="Y60" s="445"/>
      <c r="Z60" s="445"/>
      <c r="AA60" s="445"/>
      <c r="AB60" s="445"/>
      <c r="AC60" s="445"/>
      <c r="AD60" s="445"/>
      <c r="AE60" s="445"/>
      <c r="AF60" s="445"/>
      <c r="AG60" s="445"/>
      <c r="AH60" s="445"/>
      <c r="AI60" s="445"/>
      <c r="AJ60" s="1"/>
      <c r="AK60" s="1"/>
      <c r="AL60" s="1"/>
      <c r="AM60" s="1"/>
      <c r="AN60" s="1"/>
      <c r="AO60" s="1"/>
      <c r="AP60" s="1"/>
      <c r="AQ60" s="1"/>
      <c r="AR60" s="1"/>
      <c r="AS60" s="1"/>
      <c r="AT60" s="1"/>
      <c r="AU60" s="1"/>
      <c r="AV60" s="1"/>
      <c r="AW60" s="1"/>
      <c r="AX60" s="1"/>
      <c r="AY60" s="1"/>
      <c r="AZ60" s="1"/>
      <c r="BA60" s="1"/>
      <c r="BB60" s="1"/>
      <c r="BC60" s="1"/>
      <c r="BD60" s="1"/>
      <c r="BE60" s="1"/>
    </row>
    <row r="61" spans="1:57" ht="16.5" hidden="1" customHeight="1" x14ac:dyDescent="0.2">
      <c r="A61" s="445"/>
      <c r="B61" s="445"/>
      <c r="C61" s="445"/>
      <c r="D61" s="445"/>
      <c r="E61" s="445"/>
      <c r="F61" s="445"/>
      <c r="G61" s="445"/>
      <c r="H61" s="445"/>
      <c r="I61" s="445"/>
      <c r="J61" s="445"/>
      <c r="K61" s="445"/>
      <c r="L61" s="445"/>
      <c r="M61" s="445"/>
      <c r="N61" s="445"/>
      <c r="O61" s="446"/>
      <c r="P61" s="445"/>
      <c r="Q61" s="445"/>
      <c r="R61" s="445"/>
      <c r="S61" s="445"/>
      <c r="T61" s="445"/>
      <c r="U61" s="445"/>
      <c r="V61" s="445"/>
      <c r="W61" s="445"/>
      <c r="X61" s="445"/>
      <c r="Y61" s="445"/>
      <c r="Z61" s="445"/>
      <c r="AA61" s="445"/>
      <c r="AB61" s="445"/>
      <c r="AC61" s="445"/>
      <c r="AD61" s="445"/>
      <c r="AE61" s="445"/>
      <c r="AF61" s="445"/>
      <c r="AG61" s="445"/>
      <c r="AH61" s="445"/>
      <c r="AI61" s="445"/>
      <c r="AJ61" s="1"/>
      <c r="AK61" s="1"/>
      <c r="AL61" s="1"/>
      <c r="AM61" s="1"/>
      <c r="AN61" s="1"/>
      <c r="AO61" s="1"/>
      <c r="AP61" s="1"/>
      <c r="AQ61" s="1"/>
      <c r="AR61" s="1"/>
      <c r="AS61" s="1"/>
      <c r="AT61" s="1"/>
      <c r="AU61" s="1"/>
      <c r="AV61" s="1"/>
      <c r="AW61" s="1"/>
      <c r="AX61" s="1"/>
      <c r="AY61" s="1"/>
      <c r="AZ61" s="1"/>
      <c r="BA61" s="1"/>
      <c r="BB61" s="1"/>
      <c r="BC61" s="1"/>
      <c r="BD61" s="1"/>
      <c r="BE61" s="1"/>
    </row>
    <row r="62" spans="1:57" ht="16.5" hidden="1" customHeight="1" x14ac:dyDescent="0.2">
      <c r="A62" s="445"/>
      <c r="B62" s="445"/>
      <c r="C62" s="445"/>
      <c r="D62" s="445"/>
      <c r="E62" s="445"/>
      <c r="F62" s="445"/>
      <c r="G62" s="445"/>
      <c r="H62" s="445"/>
      <c r="I62" s="445"/>
      <c r="J62" s="445"/>
      <c r="K62" s="445"/>
      <c r="L62" s="445"/>
      <c r="M62" s="445"/>
      <c r="N62" s="445"/>
      <c r="O62" s="446"/>
      <c r="P62" s="445"/>
      <c r="Q62" s="445"/>
      <c r="R62" s="445"/>
      <c r="S62" s="445"/>
      <c r="T62" s="445"/>
      <c r="U62" s="445"/>
      <c r="V62" s="445"/>
      <c r="W62" s="445"/>
      <c r="X62" s="445"/>
      <c r="Y62" s="445"/>
      <c r="Z62" s="445"/>
      <c r="AA62" s="445"/>
      <c r="AB62" s="445"/>
      <c r="AC62" s="445"/>
      <c r="AD62" s="445"/>
      <c r="AE62" s="445"/>
      <c r="AF62" s="445"/>
      <c r="AG62" s="445"/>
      <c r="AH62" s="445"/>
      <c r="AI62" s="445"/>
      <c r="AJ62" s="1"/>
      <c r="AK62" s="1"/>
      <c r="AL62" s="1"/>
      <c r="AM62" s="1"/>
      <c r="AN62" s="1"/>
      <c r="AO62" s="1"/>
      <c r="AP62" s="1"/>
      <c r="AQ62" s="1"/>
      <c r="AR62" s="1"/>
      <c r="AS62" s="1"/>
      <c r="AT62" s="1"/>
      <c r="AU62" s="1"/>
      <c r="AV62" s="1"/>
      <c r="AW62" s="1"/>
      <c r="AX62" s="1"/>
      <c r="AY62" s="1"/>
      <c r="AZ62" s="1"/>
      <c r="BA62" s="1"/>
      <c r="BB62" s="1"/>
      <c r="BC62" s="1"/>
      <c r="BD62" s="1"/>
      <c r="BE62" s="1"/>
    </row>
    <row r="63" spans="1:57" ht="16.5" hidden="1" customHeight="1" x14ac:dyDescent="0.2">
      <c r="A63" s="445"/>
      <c r="B63" s="445"/>
      <c r="C63" s="445"/>
      <c r="D63" s="445"/>
      <c r="E63" s="445"/>
      <c r="F63" s="445"/>
      <c r="G63" s="445"/>
      <c r="H63" s="445"/>
      <c r="I63" s="445"/>
      <c r="J63" s="445"/>
      <c r="K63" s="445"/>
      <c r="L63" s="445"/>
      <c r="M63" s="445"/>
      <c r="N63" s="445"/>
      <c r="O63" s="446"/>
      <c r="P63" s="445"/>
      <c r="Q63" s="445"/>
      <c r="R63" s="445"/>
      <c r="S63" s="445"/>
      <c r="T63" s="445"/>
      <c r="U63" s="445"/>
      <c r="V63" s="445"/>
      <c r="W63" s="445"/>
      <c r="X63" s="445"/>
      <c r="Y63" s="445"/>
      <c r="Z63" s="445"/>
      <c r="AA63" s="445"/>
      <c r="AB63" s="445"/>
      <c r="AC63" s="445"/>
      <c r="AD63" s="445"/>
      <c r="AE63" s="445"/>
      <c r="AF63" s="445"/>
      <c r="AG63" s="445"/>
      <c r="AH63" s="445"/>
      <c r="AI63" s="445"/>
      <c r="AJ63" s="1"/>
      <c r="AK63" s="1"/>
      <c r="AL63" s="1"/>
      <c r="AM63" s="1"/>
      <c r="AN63" s="1"/>
      <c r="AO63" s="1"/>
      <c r="AP63" s="1"/>
      <c r="AQ63" s="1"/>
      <c r="AR63" s="1"/>
      <c r="AS63" s="1"/>
      <c r="AT63" s="1"/>
      <c r="AU63" s="1"/>
      <c r="AV63" s="1"/>
      <c r="AW63" s="1"/>
      <c r="AX63" s="1"/>
      <c r="AY63" s="1"/>
      <c r="AZ63" s="1"/>
      <c r="BA63" s="1"/>
      <c r="BB63" s="1"/>
      <c r="BC63" s="1"/>
      <c r="BD63" s="1"/>
      <c r="BE63" s="1"/>
    </row>
    <row r="64" spans="1:57" ht="16.5" hidden="1" customHeight="1" x14ac:dyDescent="0.2">
      <c r="A64" s="445"/>
      <c r="B64" s="445"/>
      <c r="C64" s="445"/>
      <c r="D64" s="445"/>
      <c r="E64" s="445"/>
      <c r="F64" s="445"/>
      <c r="G64" s="445"/>
      <c r="H64" s="445"/>
      <c r="I64" s="445"/>
      <c r="J64" s="445"/>
      <c r="K64" s="445"/>
      <c r="L64" s="445"/>
      <c r="M64" s="445"/>
      <c r="N64" s="445"/>
      <c r="O64" s="446"/>
      <c r="P64" s="445"/>
      <c r="Q64" s="445"/>
      <c r="R64" s="445"/>
      <c r="S64" s="445"/>
      <c r="T64" s="445"/>
      <c r="U64" s="445"/>
      <c r="V64" s="445"/>
      <c r="W64" s="445"/>
      <c r="X64" s="445"/>
      <c r="Y64" s="445"/>
      <c r="Z64" s="445"/>
      <c r="AA64" s="445"/>
      <c r="AB64" s="445"/>
      <c r="AC64" s="445"/>
      <c r="AD64" s="445"/>
      <c r="AE64" s="445"/>
      <c r="AF64" s="445"/>
      <c r="AG64" s="445"/>
      <c r="AH64" s="445"/>
      <c r="AI64" s="445"/>
      <c r="AJ64" s="1"/>
      <c r="AK64" s="1"/>
      <c r="AL64" s="1"/>
      <c r="AM64" s="1"/>
      <c r="AN64" s="1"/>
      <c r="AO64" s="1"/>
      <c r="AP64" s="1"/>
      <c r="AQ64" s="1"/>
      <c r="AR64" s="1"/>
      <c r="AS64" s="1"/>
      <c r="AT64" s="1"/>
      <c r="AU64" s="1"/>
      <c r="AV64" s="1"/>
      <c r="AW64" s="1"/>
      <c r="AX64" s="1"/>
      <c r="AY64" s="1"/>
      <c r="AZ64" s="1"/>
      <c r="BA64" s="1"/>
      <c r="BB64" s="1"/>
      <c r="BC64" s="1"/>
      <c r="BD64" s="1"/>
      <c r="BE64" s="1"/>
    </row>
    <row r="65" spans="1:57" ht="16.5" hidden="1" customHeight="1" x14ac:dyDescent="0.2">
      <c r="A65" s="445"/>
      <c r="B65" s="445"/>
      <c r="C65" s="445"/>
      <c r="D65" s="445"/>
      <c r="E65" s="445"/>
      <c r="F65" s="445"/>
      <c r="G65" s="445"/>
      <c r="H65" s="445"/>
      <c r="I65" s="445"/>
      <c r="J65" s="445"/>
      <c r="K65" s="445"/>
      <c r="L65" s="445"/>
      <c r="M65" s="445"/>
      <c r="N65" s="445"/>
      <c r="O65" s="446"/>
      <c r="P65" s="445"/>
      <c r="Q65" s="445"/>
      <c r="R65" s="445"/>
      <c r="S65" s="445"/>
      <c r="T65" s="445"/>
      <c r="U65" s="445"/>
      <c r="V65" s="445"/>
      <c r="W65" s="445"/>
      <c r="X65" s="445"/>
      <c r="Y65" s="445"/>
      <c r="Z65" s="445"/>
      <c r="AA65" s="445"/>
      <c r="AB65" s="445"/>
      <c r="AC65" s="445"/>
      <c r="AD65" s="445"/>
      <c r="AE65" s="445"/>
      <c r="AF65" s="445"/>
      <c r="AG65" s="445"/>
      <c r="AH65" s="445"/>
      <c r="AI65" s="445"/>
      <c r="AJ65" s="1"/>
      <c r="AK65" s="1"/>
      <c r="AL65" s="1"/>
      <c r="AM65" s="1"/>
      <c r="AN65" s="1"/>
      <c r="AO65" s="1"/>
      <c r="AP65" s="1"/>
      <c r="AQ65" s="1"/>
      <c r="AR65" s="1"/>
      <c r="AS65" s="1"/>
      <c r="AT65" s="1"/>
      <c r="AU65" s="1"/>
      <c r="AV65" s="1"/>
      <c r="AW65" s="1"/>
      <c r="AX65" s="1"/>
      <c r="AY65" s="1"/>
      <c r="AZ65" s="1"/>
      <c r="BA65" s="1"/>
      <c r="BB65" s="1"/>
      <c r="BC65" s="1"/>
      <c r="BD65" s="1"/>
      <c r="BE65" s="1"/>
    </row>
    <row r="66" spans="1:57" ht="16.5" hidden="1" customHeight="1" x14ac:dyDescent="0.2">
      <c r="A66" s="445"/>
      <c r="B66" s="445"/>
      <c r="C66" s="445"/>
      <c r="D66" s="445"/>
      <c r="E66" s="445"/>
      <c r="F66" s="445"/>
      <c r="G66" s="445"/>
      <c r="H66" s="445"/>
      <c r="I66" s="445"/>
      <c r="J66" s="445"/>
      <c r="K66" s="445"/>
      <c r="L66" s="445"/>
      <c r="M66" s="445"/>
      <c r="N66" s="445"/>
      <c r="O66" s="446"/>
      <c r="P66" s="445"/>
      <c r="Q66" s="445"/>
      <c r="R66" s="445"/>
      <c r="S66" s="445"/>
      <c r="T66" s="445"/>
      <c r="U66" s="445"/>
      <c r="V66" s="445"/>
      <c r="W66" s="445"/>
      <c r="X66" s="445"/>
      <c r="Y66" s="445"/>
      <c r="Z66" s="445"/>
      <c r="AA66" s="445"/>
      <c r="AB66" s="445"/>
      <c r="AC66" s="445"/>
      <c r="AD66" s="445"/>
      <c r="AE66" s="445"/>
      <c r="AF66" s="445"/>
      <c r="AG66" s="445"/>
      <c r="AH66" s="445"/>
      <c r="AI66" s="445"/>
      <c r="AJ66" s="1"/>
      <c r="AK66" s="1"/>
      <c r="AL66" s="1"/>
      <c r="AM66" s="1"/>
      <c r="AN66" s="1"/>
      <c r="AO66" s="1"/>
      <c r="AP66" s="1"/>
      <c r="AQ66" s="1"/>
      <c r="AR66" s="1"/>
      <c r="AS66" s="1"/>
      <c r="AT66" s="1"/>
      <c r="AU66" s="1"/>
      <c r="AV66" s="1"/>
      <c r="AW66" s="1"/>
      <c r="AX66" s="1"/>
      <c r="AY66" s="1"/>
      <c r="AZ66" s="1"/>
      <c r="BA66" s="1"/>
      <c r="BB66" s="1"/>
      <c r="BC66" s="1"/>
      <c r="BD66" s="1"/>
      <c r="BE66" s="1"/>
    </row>
    <row r="67" spans="1:57" ht="16.5" hidden="1" customHeight="1" x14ac:dyDescent="0.2">
      <c r="A67" s="445"/>
      <c r="B67" s="445"/>
      <c r="C67" s="445"/>
      <c r="D67" s="445"/>
      <c r="E67" s="445"/>
      <c r="F67" s="445"/>
      <c r="G67" s="445"/>
      <c r="H67" s="445"/>
      <c r="I67" s="445"/>
      <c r="J67" s="445"/>
      <c r="K67" s="445"/>
      <c r="L67" s="445"/>
      <c r="M67" s="445"/>
      <c r="N67" s="445"/>
      <c r="O67" s="446"/>
      <c r="P67" s="445"/>
      <c r="Q67" s="445"/>
      <c r="R67" s="445"/>
      <c r="S67" s="445"/>
      <c r="T67" s="445"/>
      <c r="U67" s="445"/>
      <c r="V67" s="445"/>
      <c r="W67" s="445"/>
      <c r="X67" s="445"/>
      <c r="Y67" s="445"/>
      <c r="Z67" s="445"/>
      <c r="AA67" s="445"/>
      <c r="AB67" s="445"/>
      <c r="AC67" s="445"/>
      <c r="AD67" s="445"/>
      <c r="AE67" s="445"/>
      <c r="AF67" s="445"/>
      <c r="AG67" s="445"/>
      <c r="AH67" s="445"/>
      <c r="AI67" s="445"/>
      <c r="AJ67" s="1"/>
      <c r="AK67" s="1"/>
      <c r="AL67" s="1"/>
      <c r="AM67" s="1"/>
      <c r="AN67" s="1"/>
      <c r="AO67" s="1"/>
      <c r="AP67" s="1"/>
      <c r="AQ67" s="1"/>
      <c r="AR67" s="1"/>
      <c r="AS67" s="1"/>
      <c r="AT67" s="1"/>
      <c r="AU67" s="1"/>
      <c r="AV67" s="1"/>
      <c r="AW67" s="1"/>
      <c r="AX67" s="1"/>
      <c r="AY67" s="1"/>
      <c r="AZ67" s="1"/>
      <c r="BA67" s="1"/>
      <c r="BB67" s="1"/>
      <c r="BC67" s="1"/>
      <c r="BD67" s="1"/>
      <c r="BE67" s="1"/>
    </row>
    <row r="68" spans="1:57" ht="16.5" hidden="1" customHeight="1" x14ac:dyDescent="0.2">
      <c r="A68" s="445"/>
      <c r="B68" s="445"/>
      <c r="C68" s="445"/>
      <c r="D68" s="445"/>
      <c r="E68" s="445"/>
      <c r="F68" s="445"/>
      <c r="G68" s="445"/>
      <c r="H68" s="445"/>
      <c r="I68" s="445"/>
      <c r="J68" s="445"/>
      <c r="K68" s="445"/>
      <c r="L68" s="445"/>
      <c r="M68" s="445"/>
      <c r="N68" s="445"/>
      <c r="O68" s="446"/>
      <c r="P68" s="445"/>
      <c r="Q68" s="445"/>
      <c r="R68" s="445"/>
      <c r="S68" s="445"/>
      <c r="T68" s="445"/>
      <c r="U68" s="445"/>
      <c r="V68" s="445"/>
      <c r="W68" s="445"/>
      <c r="X68" s="445"/>
      <c r="Y68" s="445"/>
      <c r="Z68" s="445"/>
      <c r="AA68" s="445"/>
      <c r="AB68" s="445"/>
      <c r="AC68" s="445"/>
      <c r="AD68" s="445"/>
      <c r="AE68" s="445"/>
      <c r="AF68" s="445"/>
      <c r="AG68" s="445"/>
      <c r="AH68" s="445"/>
      <c r="AI68" s="445"/>
      <c r="AJ68" s="1"/>
      <c r="AK68" s="1"/>
      <c r="AL68" s="1"/>
      <c r="AM68" s="1"/>
      <c r="AN68" s="1"/>
      <c r="AO68" s="1"/>
      <c r="AP68" s="1"/>
      <c r="AQ68" s="1"/>
      <c r="AR68" s="1"/>
      <c r="AS68" s="1"/>
      <c r="AT68" s="1"/>
      <c r="AU68" s="1"/>
      <c r="AV68" s="1"/>
      <c r="AW68" s="1"/>
      <c r="AX68" s="1"/>
      <c r="AY68" s="1"/>
      <c r="AZ68" s="1"/>
      <c r="BA68" s="1"/>
      <c r="BB68" s="1"/>
      <c r="BC68" s="1"/>
      <c r="BD68" s="1"/>
      <c r="BE68" s="1"/>
    </row>
    <row r="69" spans="1:57" ht="16.5" hidden="1" customHeight="1" x14ac:dyDescent="0.2">
      <c r="A69" s="445"/>
      <c r="B69" s="445"/>
      <c r="C69" s="445"/>
      <c r="D69" s="445"/>
      <c r="E69" s="445"/>
      <c r="F69" s="445"/>
      <c r="G69" s="445"/>
      <c r="H69" s="445"/>
      <c r="I69" s="445"/>
      <c r="J69" s="445"/>
      <c r="K69" s="445"/>
      <c r="L69" s="445"/>
      <c r="M69" s="445"/>
      <c r="N69" s="445"/>
      <c r="O69" s="446"/>
      <c r="P69" s="445"/>
      <c r="Q69" s="445"/>
      <c r="R69" s="445"/>
      <c r="S69" s="445"/>
      <c r="T69" s="445"/>
      <c r="U69" s="445"/>
      <c r="V69" s="445"/>
      <c r="W69" s="445"/>
      <c r="X69" s="445"/>
      <c r="Y69" s="445"/>
      <c r="Z69" s="445"/>
      <c r="AA69" s="445"/>
      <c r="AB69" s="445"/>
      <c r="AC69" s="445"/>
      <c r="AD69" s="445"/>
      <c r="AE69" s="445"/>
      <c r="AF69" s="445"/>
      <c r="AG69" s="445"/>
      <c r="AH69" s="445"/>
      <c r="AI69" s="445"/>
      <c r="AJ69" s="1"/>
      <c r="AK69" s="1"/>
      <c r="AL69" s="1"/>
      <c r="AM69" s="1"/>
      <c r="AN69" s="1"/>
      <c r="AO69" s="1"/>
      <c r="AP69" s="1"/>
      <c r="AQ69" s="1"/>
      <c r="AR69" s="1"/>
      <c r="AS69" s="1"/>
      <c r="AT69" s="1"/>
      <c r="AU69" s="1"/>
      <c r="AV69" s="1"/>
      <c r="AW69" s="1"/>
      <c r="AX69" s="1"/>
      <c r="AY69" s="1"/>
      <c r="AZ69" s="1"/>
      <c r="BA69" s="1"/>
      <c r="BB69" s="1"/>
      <c r="BC69" s="1"/>
      <c r="BD69" s="1"/>
      <c r="BE69" s="1"/>
    </row>
    <row r="70" spans="1:57" ht="16.5" hidden="1" customHeight="1" x14ac:dyDescent="0.2">
      <c r="A70" s="445"/>
      <c r="B70" s="445"/>
      <c r="C70" s="445"/>
      <c r="D70" s="445"/>
      <c r="E70" s="445"/>
      <c r="F70" s="445"/>
      <c r="G70" s="445"/>
      <c r="H70" s="445"/>
      <c r="I70" s="445"/>
      <c r="J70" s="445"/>
      <c r="K70" s="445"/>
      <c r="L70" s="445"/>
      <c r="M70" s="445"/>
      <c r="N70" s="445"/>
      <c r="O70" s="446"/>
      <c r="P70" s="445"/>
      <c r="Q70" s="445"/>
      <c r="R70" s="445"/>
      <c r="S70" s="445"/>
      <c r="T70" s="445"/>
      <c r="U70" s="445"/>
      <c r="V70" s="445"/>
      <c r="W70" s="445"/>
      <c r="X70" s="445"/>
      <c r="Y70" s="445"/>
      <c r="Z70" s="445"/>
      <c r="AA70" s="445"/>
      <c r="AB70" s="445"/>
      <c r="AC70" s="445"/>
      <c r="AD70" s="445"/>
      <c r="AE70" s="445"/>
      <c r="AF70" s="445"/>
      <c r="AG70" s="445"/>
      <c r="AH70" s="445"/>
      <c r="AI70" s="445"/>
      <c r="AJ70" s="1"/>
      <c r="AK70" s="1"/>
      <c r="AL70" s="1"/>
      <c r="AM70" s="1"/>
      <c r="AN70" s="1"/>
      <c r="AO70" s="1"/>
      <c r="AP70" s="1"/>
      <c r="AQ70" s="1"/>
      <c r="AR70" s="1"/>
      <c r="AS70" s="1"/>
      <c r="AT70" s="1"/>
      <c r="AU70" s="1"/>
      <c r="AV70" s="1"/>
      <c r="AW70" s="1"/>
      <c r="AX70" s="1"/>
      <c r="AY70" s="1"/>
      <c r="AZ70" s="1"/>
      <c r="BA70" s="1"/>
      <c r="BB70" s="1"/>
      <c r="BC70" s="1"/>
      <c r="BD70" s="1"/>
      <c r="BE70" s="1"/>
    </row>
    <row r="71" spans="1:57" ht="16.5" hidden="1" customHeight="1" x14ac:dyDescent="0.2">
      <c r="A71" s="445"/>
      <c r="B71" s="445"/>
      <c r="C71" s="445"/>
      <c r="D71" s="445"/>
      <c r="E71" s="445"/>
      <c r="F71" s="445"/>
      <c r="G71" s="445"/>
      <c r="H71" s="445"/>
      <c r="I71" s="445"/>
      <c r="J71" s="445"/>
      <c r="K71" s="445"/>
      <c r="L71" s="445"/>
      <c r="M71" s="445"/>
      <c r="N71" s="445"/>
      <c r="O71" s="446"/>
      <c r="P71" s="445"/>
      <c r="Q71" s="445"/>
      <c r="R71" s="445"/>
      <c r="S71" s="445"/>
      <c r="T71" s="445"/>
      <c r="U71" s="445"/>
      <c r="V71" s="445"/>
      <c r="W71" s="445"/>
      <c r="X71" s="445"/>
      <c r="Y71" s="445"/>
      <c r="Z71" s="445"/>
      <c r="AA71" s="445"/>
      <c r="AB71" s="445"/>
      <c r="AC71" s="445"/>
      <c r="AD71" s="445"/>
      <c r="AE71" s="445"/>
      <c r="AF71" s="445"/>
      <c r="AG71" s="445"/>
      <c r="AH71" s="445"/>
      <c r="AI71" s="445"/>
      <c r="AJ71" s="1"/>
      <c r="AK71" s="1"/>
      <c r="AL71" s="1"/>
      <c r="AM71" s="1"/>
      <c r="AN71" s="1"/>
      <c r="AO71" s="1"/>
      <c r="AP71" s="1"/>
      <c r="AQ71" s="1"/>
      <c r="AR71" s="1"/>
      <c r="AS71" s="1"/>
      <c r="AT71" s="1"/>
      <c r="AU71" s="1"/>
      <c r="AV71" s="1"/>
      <c r="AW71" s="1"/>
      <c r="AX71" s="1"/>
      <c r="AY71" s="1"/>
      <c r="AZ71" s="1"/>
      <c r="BA71" s="1"/>
      <c r="BB71" s="1"/>
      <c r="BC71" s="1"/>
      <c r="BD71" s="1"/>
      <c r="BE71" s="1"/>
    </row>
    <row r="72" spans="1:57" hidden="1" x14ac:dyDescent="0.2">
      <c r="A72" s="1"/>
      <c r="B72" s="1"/>
      <c r="C72" s="1"/>
      <c r="D72" s="1"/>
      <c r="E72" s="1"/>
      <c r="F72" s="1"/>
      <c r="G72" s="1"/>
      <c r="H72" s="1"/>
      <c r="I72" s="1"/>
      <c r="J72" s="1"/>
      <c r="K72" s="1"/>
      <c r="L72" s="1"/>
      <c r="M72" s="1"/>
      <c r="N72" s="1"/>
      <c r="O72" s="447"/>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1:57" hidden="1" x14ac:dyDescent="0.2">
      <c r="A73" s="1"/>
      <c r="B73" s="1"/>
      <c r="C73" s="1"/>
      <c r="D73" s="1"/>
      <c r="E73" s="1"/>
      <c r="F73" s="1"/>
      <c r="G73" s="1"/>
      <c r="H73" s="1"/>
      <c r="I73" s="1"/>
      <c r="J73" s="1"/>
      <c r="K73" s="1"/>
      <c r="L73" s="1"/>
      <c r="M73" s="1"/>
      <c r="N73" s="1"/>
      <c r="O73" s="447"/>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row>
    <row r="74" spans="1:57" hidden="1" x14ac:dyDescent="0.2">
      <c r="O74" s="448"/>
    </row>
    <row r="75" spans="1:57" hidden="1" x14ac:dyDescent="0.2">
      <c r="O75" s="448"/>
    </row>
    <row r="76" spans="1:57" hidden="1" x14ac:dyDescent="0.2">
      <c r="O76" s="448"/>
    </row>
    <row r="77" spans="1:57" hidden="1" x14ac:dyDescent="0.2">
      <c r="O77" s="448"/>
    </row>
    <row r="78" spans="1:57" ht="14.25" hidden="1" x14ac:dyDescent="0.2">
      <c r="C78" s="449"/>
      <c r="O78" s="448"/>
    </row>
    <row r="79" spans="1:57" ht="15" hidden="1" x14ac:dyDescent="0.2">
      <c r="C79" s="450"/>
      <c r="O79" s="448"/>
    </row>
    <row r="80" spans="1:57" hidden="1" x14ac:dyDescent="0.2">
      <c r="O80" s="448"/>
    </row>
    <row r="81" spans="15:15" hidden="1" x14ac:dyDescent="0.2">
      <c r="O81" s="448"/>
    </row>
    <row r="82" spans="15:15" hidden="1" x14ac:dyDescent="0.2">
      <c r="O82" s="448"/>
    </row>
    <row r="83" spans="15:15" hidden="1" x14ac:dyDescent="0.2">
      <c r="O83" s="448"/>
    </row>
    <row r="84" spans="15:15" hidden="1" x14ac:dyDescent="0.2">
      <c r="O84" s="448"/>
    </row>
    <row r="85" spans="15:15" hidden="1" x14ac:dyDescent="0.2">
      <c r="O85" s="448"/>
    </row>
    <row r="86" spans="15:15" hidden="1" x14ac:dyDescent="0.2">
      <c r="O86" s="448"/>
    </row>
    <row r="87" spans="15:15" hidden="1" x14ac:dyDescent="0.2">
      <c r="O87" s="448"/>
    </row>
    <row r="88" spans="15:15" hidden="1" x14ac:dyDescent="0.2">
      <c r="O88" s="448"/>
    </row>
  </sheetData>
  <sheetProtection algorithmName="SHA-512" hashValue="R7pIICTbcN7iXCKTFNLnwh9lFXFousFVRH7lFscFRgSMAGlKvESrE7JrKEkagz78FRSQJ4t5Zw7jU788ovhGaQ==" saltValue="M5aSRxvMrRJo2N61/dt6ug==" spinCount="100000" sheet="1" objects="1" scenarios="1" selectLockedCells="1"/>
  <mergeCells count="13">
    <mergeCell ref="D3:L3"/>
    <mergeCell ref="E5:K5"/>
    <mergeCell ref="C7:L9"/>
    <mergeCell ref="E11:F11"/>
    <mergeCell ref="H11:I11"/>
    <mergeCell ref="K11:L11"/>
    <mergeCell ref="C50:N51"/>
    <mergeCell ref="C49:N49"/>
    <mergeCell ref="C27:L28"/>
    <mergeCell ref="E30:F30"/>
    <mergeCell ref="H30:I30"/>
    <mergeCell ref="K30:L30"/>
    <mergeCell ref="N30:N31"/>
  </mergeCells>
  <dataValidations count="1">
    <dataValidation type="list" operator="equal" allowBlank="1" showErrorMessage="1" sqref="I45 I47">
      <formula1>"al comptat,30"</formula1>
      <formula2>0</formula2>
    </dataValidation>
  </dataValidations>
  <pageMargins left="1.22986111111111" right="0.75" top="1" bottom="1" header="0.51180555555555496" footer="0.51180555555555496"/>
  <pageSetup paperSize="9"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D154"/>
  <sheetViews>
    <sheetView zoomScale="80" zoomScaleNormal="80" workbookViewId="0">
      <selection activeCell="Q124" sqref="Q124"/>
    </sheetView>
  </sheetViews>
  <sheetFormatPr baseColWidth="10" defaultColWidth="0" defaultRowHeight="12.75" zeroHeight="1" x14ac:dyDescent="0.2"/>
  <cols>
    <col min="1" max="1" width="1.85546875" customWidth="1"/>
    <col min="2" max="2" width="9.5703125" customWidth="1"/>
    <col min="3" max="3" width="43.28515625" customWidth="1"/>
    <col min="4" max="4" width="16.7109375" customWidth="1"/>
    <col min="5" max="5" width="8.28515625" customWidth="1"/>
    <col min="6" max="6" width="16.5703125" customWidth="1"/>
    <col min="7" max="7" width="9" customWidth="1"/>
    <col min="8" max="8" width="16.7109375" customWidth="1"/>
    <col min="9" max="9" width="10.85546875" customWidth="1"/>
    <col min="10" max="10" width="17.7109375" customWidth="1"/>
    <col min="11" max="11" width="1.42578125" customWidth="1"/>
    <col min="12" max="12" width="10.140625" customWidth="1"/>
    <col min="13" max="13" width="7.7109375" customWidth="1"/>
    <col min="14" max="20" width="10.7109375" customWidth="1"/>
    <col min="21" max="21" width="2.5703125" customWidth="1"/>
    <col min="22" max="30" width="0" hidden="1" customWidth="1"/>
    <col min="31" max="16384" width="8.5703125" hidden="1"/>
  </cols>
  <sheetData>
    <row r="1" spans="1:30" ht="10.5" customHeight="1" x14ac:dyDescent="0.2">
      <c r="A1" s="2"/>
      <c r="B1" s="2"/>
      <c r="C1" s="2"/>
      <c r="D1" s="2"/>
      <c r="E1" s="2"/>
      <c r="F1" s="2"/>
      <c r="G1" s="2"/>
      <c r="H1" s="2"/>
      <c r="I1" s="2"/>
      <c r="J1" s="2"/>
      <c r="K1" s="2"/>
      <c r="L1" s="2"/>
      <c r="M1" s="2"/>
      <c r="N1" s="2"/>
      <c r="O1" s="2"/>
      <c r="P1" s="451"/>
      <c r="Q1" s="451"/>
      <c r="R1" s="451"/>
      <c r="S1" s="452"/>
      <c r="T1" s="2"/>
      <c r="U1" s="2"/>
      <c r="V1" s="453"/>
      <c r="W1" s="453"/>
      <c r="X1" s="453"/>
      <c r="Y1" s="453"/>
      <c r="Z1" s="453"/>
      <c r="AA1" s="453"/>
      <c r="AB1" s="453"/>
      <c r="AC1" s="453"/>
      <c r="AD1" s="3"/>
    </row>
    <row r="2" spans="1:30" ht="9.75" customHeight="1" thickBot="1" x14ac:dyDescent="0.25">
      <c r="A2" s="2"/>
      <c r="B2" s="4"/>
      <c r="C2" s="4"/>
      <c r="D2" s="4"/>
      <c r="E2" s="4"/>
      <c r="F2" s="4"/>
      <c r="G2" s="4"/>
      <c r="H2" s="4"/>
      <c r="I2" s="4"/>
      <c r="J2" s="4"/>
      <c r="K2" s="4"/>
      <c r="L2" s="4"/>
      <c r="M2" s="4"/>
      <c r="N2" s="4"/>
      <c r="O2" s="4"/>
      <c r="P2" s="454"/>
      <c r="Q2" s="454"/>
      <c r="R2" s="454"/>
      <c r="S2" s="455"/>
      <c r="T2" s="5"/>
      <c r="U2" s="2"/>
      <c r="V2" s="456"/>
      <c r="W2" s="453"/>
      <c r="X2" s="453"/>
      <c r="Y2" s="453"/>
      <c r="Z2" s="453"/>
      <c r="AA2" s="453"/>
      <c r="AB2" s="453"/>
      <c r="AC2" s="453"/>
      <c r="AD2" s="3"/>
    </row>
    <row r="3" spans="1:30" ht="30.75" customHeight="1" thickTop="1" thickBot="1" x14ac:dyDescent="0.25">
      <c r="A3" s="2"/>
      <c r="B3" s="4"/>
      <c r="C3" s="4"/>
      <c r="D3" s="707" t="s">
        <v>103</v>
      </c>
      <c r="E3" s="707"/>
      <c r="F3" s="707"/>
      <c r="G3" s="707"/>
      <c r="H3" s="707"/>
      <c r="I3" s="707"/>
      <c r="J3" s="707"/>
      <c r="K3" s="4"/>
      <c r="L3" s="4"/>
      <c r="M3" s="4"/>
      <c r="N3" s="458"/>
      <c r="O3" s="458"/>
      <c r="P3" s="454"/>
      <c r="Q3" s="454"/>
      <c r="R3" s="454"/>
      <c r="S3" s="455"/>
      <c r="T3" s="5"/>
      <c r="U3" s="2"/>
      <c r="V3" s="456"/>
      <c r="W3" s="453"/>
      <c r="X3" s="453"/>
      <c r="Y3" s="453"/>
      <c r="Z3" s="453"/>
      <c r="AA3" s="453"/>
      <c r="AB3" s="453"/>
      <c r="AC3" s="453"/>
      <c r="AD3" s="3"/>
    </row>
    <row r="4" spans="1:30" ht="21" customHeight="1" thickTop="1" thickBot="1" x14ac:dyDescent="0.3">
      <c r="A4" s="2"/>
      <c r="B4" s="4"/>
      <c r="C4" s="457"/>
      <c r="D4" s="4"/>
      <c r="E4" s="457"/>
      <c r="F4" s="457"/>
      <c r="G4" s="457"/>
      <c r="H4" s="457"/>
      <c r="I4" s="457"/>
      <c r="J4" s="457"/>
      <c r="K4" s="457"/>
      <c r="L4" s="457"/>
      <c r="M4" s="4"/>
      <c r="N4" s="458"/>
      <c r="O4" s="458"/>
      <c r="P4" s="454"/>
      <c r="Q4" s="454"/>
      <c r="R4" s="454"/>
      <c r="S4" s="455"/>
      <c r="T4" s="5"/>
      <c r="U4" s="2"/>
      <c r="V4" s="456"/>
      <c r="W4" s="453"/>
      <c r="X4" s="453"/>
      <c r="Y4" s="453"/>
      <c r="Z4" s="453"/>
      <c r="AA4" s="453"/>
      <c r="AB4" s="453"/>
      <c r="AC4" s="453"/>
      <c r="AD4" s="3"/>
    </row>
    <row r="5" spans="1:30" ht="21" customHeight="1" thickTop="1" thickBot="1" x14ac:dyDescent="0.3">
      <c r="A5" s="2"/>
      <c r="B5" s="4"/>
      <c r="C5" s="457"/>
      <c r="D5" s="4"/>
      <c r="E5" s="716" t="str">
        <f>Introd.!F6</f>
        <v>Empresa de prova</v>
      </c>
      <c r="F5" s="717"/>
      <c r="G5" s="717"/>
      <c r="H5" s="717"/>
      <c r="I5" s="718"/>
      <c r="J5" s="457"/>
      <c r="K5" s="457"/>
      <c r="L5" s="457"/>
      <c r="M5" s="4"/>
      <c r="N5" s="458"/>
      <c r="O5" s="458"/>
      <c r="P5" s="454"/>
      <c r="Q5" s="454"/>
      <c r="R5" s="454"/>
      <c r="S5" s="455"/>
      <c r="T5" s="5"/>
      <c r="U5" s="2"/>
      <c r="V5" s="456"/>
      <c r="W5" s="453"/>
      <c r="X5" s="453"/>
      <c r="Y5" s="453"/>
      <c r="Z5" s="453"/>
      <c r="AA5" s="453"/>
      <c r="AB5" s="453"/>
      <c r="AC5" s="453"/>
      <c r="AD5" s="3"/>
    </row>
    <row r="6" spans="1:30" ht="21.75" customHeight="1" thickTop="1" x14ac:dyDescent="0.25">
      <c r="A6" s="2"/>
      <c r="B6" s="4"/>
      <c r="C6" s="457"/>
      <c r="D6" s="4"/>
      <c r="E6" s="457"/>
      <c r="F6" s="457"/>
      <c r="G6" s="457"/>
      <c r="H6" s="457"/>
      <c r="I6" s="457"/>
      <c r="J6" s="457"/>
      <c r="K6" s="457"/>
      <c r="L6" s="457"/>
      <c r="M6" s="4"/>
      <c r="N6" s="458"/>
      <c r="O6" s="458"/>
      <c r="P6" s="454"/>
      <c r="Q6" s="454"/>
      <c r="R6" s="454"/>
      <c r="S6" s="455"/>
      <c r="T6" s="5"/>
      <c r="U6" s="2"/>
      <c r="V6" s="456"/>
      <c r="W6" s="453"/>
      <c r="X6" s="453"/>
      <c r="Y6" s="453"/>
      <c r="Z6" s="453"/>
      <c r="AA6" s="453"/>
      <c r="AB6" s="453"/>
      <c r="AC6" s="453"/>
      <c r="AD6" s="3"/>
    </row>
    <row r="7" spans="1:30" ht="21.75" customHeight="1" x14ac:dyDescent="0.25">
      <c r="A7" s="2"/>
      <c r="B7" s="4"/>
      <c r="C7" s="459"/>
      <c r="D7" s="460">
        <f>Introd.!H16</f>
        <v>2024</v>
      </c>
      <c r="E7" s="461"/>
      <c r="F7" s="460">
        <f>D7+1</f>
        <v>2025</v>
      </c>
      <c r="G7" s="461"/>
      <c r="H7" s="460">
        <f>F7+1</f>
        <v>2026</v>
      </c>
      <c r="I7" s="462"/>
      <c r="J7" s="463" t="s">
        <v>26</v>
      </c>
      <c r="K7" s="457"/>
      <c r="L7" s="4"/>
      <c r="M7" s="4"/>
      <c r="N7" s="458"/>
      <c r="O7" s="458"/>
      <c r="P7" s="454"/>
      <c r="Q7" s="454"/>
      <c r="R7" s="454"/>
      <c r="S7" s="455"/>
      <c r="T7" s="5"/>
      <c r="U7" s="2"/>
      <c r="V7" s="456"/>
      <c r="W7" s="453"/>
      <c r="X7" s="453"/>
      <c r="Y7" s="453"/>
      <c r="Z7" s="453"/>
      <c r="AA7" s="453"/>
      <c r="AB7" s="453"/>
      <c r="AC7" s="453"/>
      <c r="AD7" s="3"/>
    </row>
    <row r="8" spans="1:30" ht="12" customHeight="1" x14ac:dyDescent="0.25">
      <c r="A8" s="2"/>
      <c r="B8" s="4"/>
      <c r="C8" s="40"/>
      <c r="D8" s="35"/>
      <c r="E8" s="35"/>
      <c r="F8" s="35"/>
      <c r="G8" s="35"/>
      <c r="H8" s="35"/>
      <c r="I8" s="35"/>
      <c r="J8" s="464"/>
      <c r="K8" s="457"/>
      <c r="L8" s="4"/>
      <c r="M8" s="457"/>
      <c r="N8" s="465"/>
      <c r="O8" s="465"/>
      <c r="P8" s="466"/>
      <c r="Q8" s="466"/>
      <c r="R8" s="466"/>
      <c r="S8" s="455"/>
      <c r="T8" s="5"/>
      <c r="U8" s="2"/>
      <c r="V8" s="456"/>
      <c r="W8" s="453"/>
      <c r="X8" s="453"/>
      <c r="Y8" s="453"/>
      <c r="Z8" s="453"/>
      <c r="AA8" s="453"/>
      <c r="AB8" s="453"/>
      <c r="AC8" s="453"/>
      <c r="AD8" s="3"/>
    </row>
    <row r="9" spans="1:30" ht="18.75" customHeight="1" x14ac:dyDescent="0.25">
      <c r="A9" s="2"/>
      <c r="B9" s="4"/>
      <c r="C9" s="467" t="s">
        <v>87</v>
      </c>
      <c r="D9" s="468">
        <f>'3. Ing.-Desp.variables'!F24</f>
        <v>0</v>
      </c>
      <c r="E9" s="469"/>
      <c r="F9" s="468">
        <f>'3. Ing.-Desp.variables'!I24</f>
        <v>0</v>
      </c>
      <c r="G9" s="469"/>
      <c r="H9" s="468">
        <f>'3. Ing.-Desp.variables'!L24</f>
        <v>0</v>
      </c>
      <c r="I9" s="469"/>
      <c r="J9" s="470">
        <f>SUM(D9:H9)</f>
        <v>0</v>
      </c>
      <c r="K9" s="457"/>
      <c r="L9" s="4"/>
      <c r="M9" s="457"/>
      <c r="N9" s="458"/>
      <c r="O9" s="458"/>
      <c r="P9" s="454"/>
      <c r="Q9" s="454"/>
      <c r="R9" s="454"/>
      <c r="S9" s="455"/>
      <c r="T9" s="5"/>
      <c r="U9" s="2"/>
      <c r="V9" s="456"/>
      <c r="W9" s="453"/>
      <c r="X9" s="453"/>
      <c r="Y9" s="453"/>
      <c r="Z9" s="453"/>
      <c r="AA9" s="453"/>
      <c r="AB9" s="453"/>
      <c r="AC9" s="453"/>
      <c r="AD9" s="3"/>
    </row>
    <row r="10" spans="1:30" ht="8.25" customHeight="1" x14ac:dyDescent="0.25">
      <c r="A10" s="2"/>
      <c r="B10" s="4"/>
      <c r="C10" s="471"/>
      <c r="D10" s="472"/>
      <c r="E10" s="472"/>
      <c r="F10" s="472"/>
      <c r="G10" s="472"/>
      <c r="H10" s="472"/>
      <c r="I10" s="472"/>
      <c r="J10" s="473"/>
      <c r="K10" s="457"/>
      <c r="L10" s="4"/>
      <c r="M10" s="4"/>
      <c r="N10" s="458"/>
      <c r="O10" s="458"/>
      <c r="P10" s="454"/>
      <c r="Q10" s="454"/>
      <c r="R10" s="454"/>
      <c r="S10" s="455"/>
      <c r="T10" s="5"/>
      <c r="U10" s="2"/>
      <c r="V10" s="456"/>
      <c r="W10" s="453"/>
      <c r="X10" s="453"/>
      <c r="Y10" s="453"/>
      <c r="Z10" s="453"/>
      <c r="AA10" s="453"/>
      <c r="AB10" s="453"/>
      <c r="AC10" s="453"/>
      <c r="AD10" s="3"/>
    </row>
    <row r="11" spans="1:30" ht="18.75" customHeight="1" x14ac:dyDescent="0.25">
      <c r="A11" s="2"/>
      <c r="B11" s="4"/>
      <c r="C11" s="474" t="s">
        <v>104</v>
      </c>
      <c r="D11" s="468">
        <f>'3. Ing.-Desp.variables'!F43</f>
        <v>0</v>
      </c>
      <c r="E11" s="469"/>
      <c r="F11" s="468">
        <f>'3. Ing.-Desp.variables'!I43</f>
        <v>0</v>
      </c>
      <c r="G11" s="469"/>
      <c r="H11" s="468">
        <f>'3. Ing.-Desp.variables'!L43</f>
        <v>0</v>
      </c>
      <c r="I11" s="469"/>
      <c r="J11" s="470">
        <f>SUM(D11:H11)</f>
        <v>0</v>
      </c>
      <c r="K11" s="457"/>
      <c r="L11" s="4"/>
      <c r="M11" s="4"/>
      <c r="N11" s="458"/>
      <c r="O11" s="458"/>
      <c r="P11" s="454"/>
      <c r="Q11" s="454"/>
      <c r="R11" s="454"/>
      <c r="S11" s="455"/>
      <c r="T11" s="5"/>
      <c r="U11" s="2"/>
      <c r="V11" s="456"/>
      <c r="W11" s="453"/>
      <c r="X11" s="453"/>
      <c r="Y11" s="453"/>
      <c r="Z11" s="453"/>
      <c r="AA11" s="453"/>
      <c r="AB11" s="453"/>
      <c r="AC11" s="453"/>
      <c r="AD11" s="3"/>
    </row>
    <row r="12" spans="1:30" ht="18" customHeight="1" x14ac:dyDescent="0.25">
      <c r="A12" s="2"/>
      <c r="B12" s="4"/>
      <c r="C12" s="475"/>
      <c r="D12" s="476"/>
      <c r="E12" s="476"/>
      <c r="F12" s="476"/>
      <c r="G12" s="476"/>
      <c r="H12" s="476"/>
      <c r="I12" s="476"/>
      <c r="J12" s="477"/>
      <c r="K12" s="457"/>
      <c r="L12" s="4"/>
      <c r="M12" s="457"/>
      <c r="N12" s="465"/>
      <c r="O12" s="465"/>
      <c r="P12" s="466"/>
      <c r="Q12" s="466"/>
      <c r="R12" s="466"/>
      <c r="S12" s="455"/>
      <c r="T12" s="5"/>
      <c r="U12" s="2"/>
      <c r="V12" s="456"/>
      <c r="W12" s="453"/>
      <c r="X12" s="453"/>
      <c r="Y12" s="453"/>
      <c r="Z12" s="453"/>
      <c r="AA12" s="453"/>
      <c r="AB12" s="453"/>
      <c r="AC12" s="453"/>
      <c r="AD12" s="3"/>
    </row>
    <row r="13" spans="1:30" ht="18.75" customHeight="1" x14ac:dyDescent="0.25">
      <c r="A13" s="2"/>
      <c r="B13" s="4"/>
      <c r="C13" s="478" t="s">
        <v>105</v>
      </c>
      <c r="D13" s="468">
        <f>D9-D11</f>
        <v>0</v>
      </c>
      <c r="E13" s="479" t="str">
        <f>IFERROR((D13/D9),"-")</f>
        <v>-</v>
      </c>
      <c r="F13" s="468">
        <f>F9-F11</f>
        <v>0</v>
      </c>
      <c r="G13" s="479" t="str">
        <f>IFERROR((F13/F9),"-")</f>
        <v>-</v>
      </c>
      <c r="H13" s="468">
        <f>H9-H11</f>
        <v>0</v>
      </c>
      <c r="I13" s="479" t="str">
        <f>IFERROR((H13/H9),"-")</f>
        <v>-</v>
      </c>
      <c r="J13" s="470">
        <f>D13+F13+H13</f>
        <v>0</v>
      </c>
      <c r="K13" s="457"/>
      <c r="L13" s="4"/>
      <c r="M13" s="4"/>
      <c r="N13" s="458"/>
      <c r="O13" s="458"/>
      <c r="P13" s="454"/>
      <c r="Q13" s="454"/>
      <c r="R13" s="454"/>
      <c r="S13" s="455"/>
      <c r="T13" s="5"/>
      <c r="U13" s="2"/>
      <c r="V13" s="456"/>
      <c r="W13" s="453"/>
      <c r="X13" s="453"/>
      <c r="Y13" s="453"/>
      <c r="Z13" s="453"/>
      <c r="AA13" s="453"/>
      <c r="AB13" s="453"/>
      <c r="AC13" s="453"/>
      <c r="AD13" s="3"/>
    </row>
    <row r="14" spans="1:30" ht="9.75" customHeight="1" x14ac:dyDescent="0.25">
      <c r="A14" s="2"/>
      <c r="B14" s="4"/>
      <c r="C14" s="480"/>
      <c r="D14" s="481"/>
      <c r="E14" s="482"/>
      <c r="F14" s="481"/>
      <c r="G14" s="482"/>
      <c r="H14" s="481"/>
      <c r="I14" s="482"/>
      <c r="J14" s="483"/>
      <c r="K14" s="457"/>
      <c r="L14" s="4"/>
      <c r="M14" s="4"/>
      <c r="N14" s="458"/>
      <c r="O14" s="458"/>
      <c r="P14" s="454"/>
      <c r="Q14" s="454"/>
      <c r="R14" s="454"/>
      <c r="S14" s="455"/>
      <c r="T14" s="5"/>
      <c r="U14" s="2"/>
      <c r="V14" s="456"/>
      <c r="W14" s="453"/>
      <c r="X14" s="453"/>
      <c r="Y14" s="453"/>
      <c r="Z14" s="453"/>
      <c r="AA14" s="453"/>
      <c r="AB14" s="453"/>
      <c r="AC14" s="453"/>
      <c r="AD14" s="3"/>
    </row>
    <row r="15" spans="1:30" ht="18.75" customHeight="1" x14ac:dyDescent="0.25">
      <c r="A15" s="2"/>
      <c r="B15" s="4"/>
      <c r="C15" s="474" t="str">
        <f>'2. Desp. Fixes'!C10</f>
        <v>SOUS I SALARIS</v>
      </c>
      <c r="D15" s="468">
        <f>'2. Desp. Fixes'!G43</f>
        <v>0</v>
      </c>
      <c r="E15" s="482"/>
      <c r="F15" s="468">
        <f>'2. Desp. Fixes'!K43</f>
        <v>0</v>
      </c>
      <c r="G15" s="482"/>
      <c r="H15" s="468">
        <f>'2. Desp. Fixes'!O43</f>
        <v>0</v>
      </c>
      <c r="I15" s="482"/>
      <c r="J15" s="470">
        <f t="shared" ref="J15:J21" si="0">SUM(D15:H15)</f>
        <v>0</v>
      </c>
      <c r="K15" s="457"/>
      <c r="L15" s="4"/>
      <c r="M15" s="4"/>
      <c r="N15" s="458"/>
      <c r="O15" s="458"/>
      <c r="P15" s="454"/>
      <c r="Q15" s="454"/>
      <c r="R15" s="454"/>
      <c r="S15" s="455"/>
      <c r="T15" s="5"/>
      <c r="U15" s="2"/>
      <c r="V15" s="456"/>
      <c r="W15" s="453"/>
      <c r="X15" s="453"/>
      <c r="Y15" s="453"/>
      <c r="Z15" s="453"/>
      <c r="AA15" s="453"/>
      <c r="AB15" s="453"/>
      <c r="AC15" s="453"/>
      <c r="AD15" s="3"/>
    </row>
    <row r="16" spans="1:30" ht="18.75" customHeight="1" x14ac:dyDescent="0.25">
      <c r="A16" s="2"/>
      <c r="B16" s="4"/>
      <c r="C16" s="474" t="str">
        <f>'2. Desp. Fixes'!S13</f>
        <v>DESPESA DE LLOGUER</v>
      </c>
      <c r="D16" s="468">
        <f>'2. Desp. Fixes'!V13</f>
        <v>0</v>
      </c>
      <c r="E16" s="482"/>
      <c r="F16" s="468">
        <f>'2. Desp. Fixes'!Y13</f>
        <v>0</v>
      </c>
      <c r="G16" s="482"/>
      <c r="H16" s="468">
        <f>'2. Desp. Fixes'!AB13</f>
        <v>0</v>
      </c>
      <c r="I16" s="482"/>
      <c r="J16" s="470">
        <f t="shared" si="0"/>
        <v>0</v>
      </c>
      <c r="K16" s="457"/>
      <c r="L16" s="4"/>
      <c r="M16" s="457"/>
      <c r="N16" s="465"/>
      <c r="O16" s="465"/>
      <c r="P16" s="466"/>
      <c r="Q16" s="466"/>
      <c r="R16" s="466"/>
      <c r="S16" s="455"/>
      <c r="T16" s="5"/>
      <c r="U16" s="2"/>
      <c r="V16" s="456"/>
      <c r="W16" s="453"/>
      <c r="X16" s="453"/>
      <c r="Y16" s="453"/>
      <c r="Z16" s="453"/>
      <c r="AA16" s="453"/>
      <c r="AB16" s="453"/>
      <c r="AC16" s="453"/>
      <c r="AD16" s="3"/>
    </row>
    <row r="17" spans="1:30" ht="18.75" customHeight="1" x14ac:dyDescent="0.25">
      <c r="A17" s="2"/>
      <c r="B17" s="4"/>
      <c r="C17" s="474" t="str">
        <f>'2. Desp. Fixes'!S15</f>
        <v>SUBMINISTRAMENTS</v>
      </c>
      <c r="D17" s="468">
        <f>'2. Desp. Fixes'!V20</f>
        <v>0</v>
      </c>
      <c r="E17" s="482"/>
      <c r="F17" s="468">
        <f>'2. Desp. Fixes'!Y20</f>
        <v>0</v>
      </c>
      <c r="G17" s="482"/>
      <c r="H17" s="468">
        <f>'2. Desp. Fixes'!AB20</f>
        <v>0</v>
      </c>
      <c r="I17" s="482"/>
      <c r="J17" s="470">
        <f t="shared" si="0"/>
        <v>0</v>
      </c>
      <c r="K17" s="457"/>
      <c r="L17" s="4"/>
      <c r="M17" s="4"/>
      <c r="N17" s="458"/>
      <c r="O17" s="458"/>
      <c r="P17" s="454"/>
      <c r="Q17" s="454"/>
      <c r="R17" s="454"/>
      <c r="S17" s="455"/>
      <c r="T17" s="5"/>
      <c r="U17" s="2"/>
      <c r="V17" s="456"/>
      <c r="W17" s="453"/>
      <c r="X17" s="453"/>
      <c r="Y17" s="453"/>
      <c r="Z17" s="453"/>
      <c r="AA17" s="453"/>
      <c r="AB17" s="453"/>
      <c r="AC17" s="453"/>
      <c r="AD17" s="3"/>
    </row>
    <row r="18" spans="1:30" ht="18.75" customHeight="1" x14ac:dyDescent="0.25">
      <c r="A18" s="2"/>
      <c r="B18" s="4"/>
      <c r="C18" s="474" t="str">
        <f>'2. Desp. Fixes'!S22</f>
        <v>SERVEIS EXTERIORS</v>
      </c>
      <c r="D18" s="468">
        <f>'2. Desp. Fixes'!V28</f>
        <v>0</v>
      </c>
      <c r="E18" s="482"/>
      <c r="F18" s="468">
        <f>'2. Desp. Fixes'!Y28</f>
        <v>0</v>
      </c>
      <c r="G18" s="482"/>
      <c r="H18" s="468">
        <f>'2. Desp. Fixes'!AB28</f>
        <v>0</v>
      </c>
      <c r="I18" s="482"/>
      <c r="J18" s="470">
        <f t="shared" si="0"/>
        <v>0</v>
      </c>
      <c r="K18" s="457"/>
      <c r="L18" s="4"/>
      <c r="M18" s="4"/>
      <c r="N18" s="458"/>
      <c r="O18" s="458"/>
      <c r="P18" s="454"/>
      <c r="Q18" s="454"/>
      <c r="R18" s="454"/>
      <c r="S18" s="455"/>
      <c r="T18" s="5"/>
      <c r="U18" s="2"/>
      <c r="V18" s="456"/>
      <c r="W18" s="453"/>
      <c r="X18" s="453"/>
      <c r="Y18" s="453"/>
      <c r="Z18" s="453"/>
      <c r="AA18" s="453"/>
      <c r="AB18" s="453"/>
      <c r="AC18" s="453"/>
      <c r="AD18" s="3"/>
    </row>
    <row r="19" spans="1:30" ht="18.75" customHeight="1" x14ac:dyDescent="0.25">
      <c r="A19" s="2"/>
      <c r="B19" s="4"/>
      <c r="C19" s="474" t="str">
        <f>'2. Desp. Fixes'!S30</f>
        <v>DESPESES DIVERSES</v>
      </c>
      <c r="D19" s="468">
        <f>'2. Desp. Fixes'!V37</f>
        <v>0</v>
      </c>
      <c r="E19" s="482"/>
      <c r="F19" s="468">
        <f>'2. Desp. Fixes'!Y37</f>
        <v>0</v>
      </c>
      <c r="G19" s="482"/>
      <c r="H19" s="468">
        <f>'2. Desp. Fixes'!AB37</f>
        <v>0</v>
      </c>
      <c r="I19" s="482"/>
      <c r="J19" s="470">
        <f t="shared" si="0"/>
        <v>0</v>
      </c>
      <c r="K19" s="457"/>
      <c r="L19" s="4"/>
      <c r="M19" s="4"/>
      <c r="N19" s="458"/>
      <c r="O19" s="458"/>
      <c r="P19" s="454"/>
      <c r="Q19" s="454"/>
      <c r="R19" s="454"/>
      <c r="S19" s="455"/>
      <c r="T19" s="5"/>
      <c r="U19" s="2"/>
      <c r="V19" s="456"/>
      <c r="W19" s="453"/>
      <c r="X19" s="453"/>
      <c r="Y19" s="453"/>
      <c r="Z19" s="453"/>
      <c r="AA19" s="453"/>
      <c r="AB19" s="453"/>
      <c r="AC19" s="453"/>
      <c r="AD19" s="3"/>
    </row>
    <row r="20" spans="1:30" ht="18.75" customHeight="1" x14ac:dyDescent="0.25">
      <c r="A20" s="2"/>
      <c r="B20" s="4"/>
      <c r="C20" s="474" t="s">
        <v>106</v>
      </c>
      <c r="D20" s="468">
        <f>'1. Inv. in.l-Fin'!Q30*('1. Inv. in.l-Fin'!Q19)</f>
        <v>0</v>
      </c>
      <c r="E20" s="482"/>
      <c r="F20" s="468">
        <f>'1. Inv. in.l-Fin'!Q30*('1. Inv. in.l-Fin'!Q19-'1. Inv. in.l-Fin'!Q29+'1. Inv. in.l-Fin'!R21)</f>
        <v>0</v>
      </c>
      <c r="G20" s="482"/>
      <c r="H20" s="468">
        <f>'1. Inv. in.l-Fin'!Q30*('1. Inv. in.l-Fin'!Q19-'1. Inv. in.l-Fin'!Q29+'1. Inv. in.l-Fin'!R21-'1. Inv. in.l-Fin'!R29+'1. Inv. in.l-Fin'!S21)</f>
        <v>0</v>
      </c>
      <c r="I20" s="482"/>
      <c r="J20" s="470">
        <f t="shared" si="0"/>
        <v>0</v>
      </c>
      <c r="K20" s="457"/>
      <c r="L20" s="4"/>
      <c r="M20" s="457"/>
      <c r="N20" s="465"/>
      <c r="O20" s="465"/>
      <c r="P20" s="466"/>
      <c r="Q20" s="466"/>
      <c r="R20" s="466"/>
      <c r="S20" s="455"/>
      <c r="T20" s="5"/>
      <c r="U20" s="2"/>
      <c r="V20" s="456"/>
      <c r="W20" s="453"/>
      <c r="X20" s="453"/>
      <c r="Y20" s="453"/>
      <c r="Z20" s="453"/>
      <c r="AA20" s="453"/>
      <c r="AB20" s="453"/>
      <c r="AC20" s="453"/>
      <c r="AD20" s="3"/>
    </row>
    <row r="21" spans="1:30" ht="18.75" customHeight="1" x14ac:dyDescent="0.25">
      <c r="A21" s="2"/>
      <c r="B21" s="4"/>
      <c r="C21" s="474" t="str">
        <f>'2. Desp. Fixes'!S39</f>
        <v>DESPESA PER AMORTITZACIÓ</v>
      </c>
      <c r="D21" s="468">
        <f>'2. Desp. Fixes'!V47</f>
        <v>0</v>
      </c>
      <c r="E21" s="482"/>
      <c r="F21" s="468">
        <f>'2. Desp. Fixes'!X47</f>
        <v>0</v>
      </c>
      <c r="G21" s="482"/>
      <c r="H21" s="468">
        <f>'2. Desp. Fixes'!Y47</f>
        <v>0</v>
      </c>
      <c r="I21" s="482"/>
      <c r="J21" s="470">
        <f t="shared" si="0"/>
        <v>0</v>
      </c>
      <c r="K21" s="457"/>
      <c r="L21" s="4"/>
      <c r="M21" s="4"/>
      <c r="N21" s="458"/>
      <c r="O21" s="458"/>
      <c r="P21" s="454"/>
      <c r="Q21" s="454"/>
      <c r="R21" s="454"/>
      <c r="S21" s="455"/>
      <c r="T21" s="5"/>
      <c r="U21" s="2"/>
      <c r="V21" s="456"/>
      <c r="W21" s="453"/>
      <c r="X21" s="453"/>
      <c r="Y21" s="453"/>
      <c r="Z21" s="453"/>
      <c r="AA21" s="453"/>
      <c r="AB21" s="453"/>
      <c r="AC21" s="453"/>
      <c r="AD21" s="3"/>
    </row>
    <row r="22" spans="1:30" ht="15.75" customHeight="1" x14ac:dyDescent="0.25">
      <c r="A22" s="2"/>
      <c r="B22" s="4"/>
      <c r="C22" s="484"/>
      <c r="D22" s="485"/>
      <c r="E22" s="486"/>
      <c r="F22" s="485"/>
      <c r="G22" s="486"/>
      <c r="H22" s="485"/>
      <c r="I22" s="486"/>
      <c r="J22" s="487"/>
      <c r="K22" s="457"/>
      <c r="L22" s="488"/>
      <c r="M22" s="488"/>
      <c r="N22" s="458"/>
      <c r="O22" s="458"/>
      <c r="P22" s="454"/>
      <c r="Q22" s="454"/>
      <c r="R22" s="454"/>
      <c r="S22" s="455"/>
      <c r="T22" s="5"/>
      <c r="U22" s="2"/>
      <c r="V22" s="456"/>
      <c r="W22" s="453"/>
      <c r="X22" s="453"/>
      <c r="Y22" s="453"/>
      <c r="Z22" s="453"/>
      <c r="AA22" s="453"/>
      <c r="AB22" s="453"/>
      <c r="AC22" s="453"/>
      <c r="AD22" s="3"/>
    </row>
    <row r="23" spans="1:30" ht="18.75" customHeight="1" x14ac:dyDescent="0.25">
      <c r="A23" s="2"/>
      <c r="B23" s="4"/>
      <c r="C23" s="489" t="s">
        <v>107</v>
      </c>
      <c r="D23" s="468">
        <f>D13-SUM(D15:D21)</f>
        <v>0</v>
      </c>
      <c r="E23" s="479" t="str">
        <f>IFERROR((D23/D9),"-")</f>
        <v>-</v>
      </c>
      <c r="F23" s="468">
        <f>F13-SUM(F15:F21)</f>
        <v>0</v>
      </c>
      <c r="G23" s="479" t="str">
        <f>IFERROR((F23/F9),"-")</f>
        <v>-</v>
      </c>
      <c r="H23" s="468">
        <f>H13-SUM(H15:H21)</f>
        <v>0</v>
      </c>
      <c r="I23" s="479" t="str">
        <f>IFERROR((H23/H9),"-")</f>
        <v>-</v>
      </c>
      <c r="J23" s="470">
        <f>D23+F23+H23</f>
        <v>0</v>
      </c>
      <c r="K23" s="457"/>
      <c r="L23" s="4"/>
      <c r="M23" s="4"/>
      <c r="N23" s="458"/>
      <c r="O23" s="458"/>
      <c r="P23" s="454"/>
      <c r="Q23" s="454"/>
      <c r="R23" s="454"/>
      <c r="S23" s="455"/>
      <c r="T23" s="5"/>
      <c r="U23" s="2"/>
      <c r="V23" s="456"/>
      <c r="W23" s="453"/>
      <c r="X23" s="453"/>
      <c r="Y23" s="453"/>
      <c r="Z23" s="453"/>
      <c r="AA23" s="453"/>
      <c r="AB23" s="453"/>
      <c r="AC23" s="453"/>
      <c r="AD23" s="3"/>
    </row>
    <row r="24" spans="1:30" ht="18.75" customHeight="1" x14ac:dyDescent="0.25">
      <c r="A24" s="2"/>
      <c r="B24" s="4"/>
      <c r="C24" s="490"/>
      <c r="D24" s="485"/>
      <c r="E24" s="485"/>
      <c r="F24" s="485"/>
      <c r="G24" s="485"/>
      <c r="H24" s="485"/>
      <c r="I24" s="485"/>
      <c r="J24" s="487"/>
      <c r="K24" s="488"/>
      <c r="L24" s="488"/>
      <c r="M24" s="488"/>
      <c r="N24" s="491"/>
      <c r="O24" s="491"/>
      <c r="P24" s="466"/>
      <c r="Q24" s="466"/>
      <c r="R24" s="466"/>
      <c r="S24" s="455"/>
      <c r="T24" s="5"/>
      <c r="U24" s="2"/>
      <c r="V24" s="456"/>
      <c r="W24" s="453"/>
      <c r="X24" s="453"/>
      <c r="Y24" s="453"/>
      <c r="Z24" s="453"/>
      <c r="AA24" s="453"/>
      <c r="AB24" s="453"/>
      <c r="AC24" s="453"/>
      <c r="AD24" s="3"/>
    </row>
    <row r="25" spans="1:30" ht="18.75" customHeight="1" x14ac:dyDescent="0.25">
      <c r="A25" s="2"/>
      <c r="B25" s="4"/>
      <c r="C25" s="474" t="s">
        <v>108</v>
      </c>
      <c r="D25" s="492">
        <f>D89</f>
        <v>0</v>
      </c>
      <c r="E25" s="493"/>
      <c r="F25" s="492">
        <f>F89</f>
        <v>0</v>
      </c>
      <c r="G25" s="493"/>
      <c r="H25" s="492">
        <f>H89</f>
        <v>0</v>
      </c>
      <c r="I25" s="493"/>
      <c r="J25" s="470">
        <f>D25+F25+H25</f>
        <v>0</v>
      </c>
      <c r="K25" s="4"/>
      <c r="L25" s="4"/>
      <c r="M25" s="4"/>
      <c r="N25" s="458"/>
      <c r="O25" s="458"/>
      <c r="P25" s="454"/>
      <c r="Q25" s="454"/>
      <c r="R25" s="454"/>
      <c r="S25" s="455"/>
      <c r="T25" s="5"/>
      <c r="U25" s="2"/>
      <c r="V25" s="456"/>
      <c r="W25" s="453"/>
      <c r="X25" s="453"/>
      <c r="Y25" s="453"/>
      <c r="Z25" s="453"/>
      <c r="AA25" s="453"/>
      <c r="AB25" s="453"/>
      <c r="AC25" s="453"/>
      <c r="AD25" s="3"/>
    </row>
    <row r="26" spans="1:30" ht="14.25" customHeight="1" x14ac:dyDescent="0.25">
      <c r="A26" s="2"/>
      <c r="B26" s="4"/>
      <c r="C26" s="494"/>
      <c r="D26" s="495"/>
      <c r="E26" s="496"/>
      <c r="F26" s="495"/>
      <c r="G26" s="496"/>
      <c r="H26" s="495"/>
      <c r="I26" s="496"/>
      <c r="J26" s="497"/>
      <c r="K26" s="457"/>
      <c r="L26" s="498"/>
      <c r="M26" s="4"/>
      <c r="N26" s="458"/>
      <c r="O26" s="458"/>
      <c r="P26" s="454"/>
      <c r="Q26" s="454"/>
      <c r="R26" s="454"/>
      <c r="S26" s="455"/>
      <c r="T26" s="5"/>
      <c r="U26" s="2"/>
      <c r="V26" s="456"/>
      <c r="W26" s="453"/>
      <c r="X26" s="453"/>
      <c r="Y26" s="453"/>
      <c r="Z26" s="453"/>
      <c r="AA26" s="453"/>
      <c r="AB26" s="453"/>
      <c r="AC26" s="453"/>
      <c r="AD26" s="3"/>
    </row>
    <row r="27" spans="1:30" ht="21.6" customHeight="1" x14ac:dyDescent="0.25">
      <c r="A27" s="2"/>
      <c r="B27" s="4"/>
      <c r="C27" s="499" t="s">
        <v>109</v>
      </c>
      <c r="D27" s="500">
        <f>D23-D25</f>
        <v>0</v>
      </c>
      <c r="E27" s="501" t="str">
        <f>IFERROR((D27/D9),"-")</f>
        <v>-</v>
      </c>
      <c r="F27" s="500">
        <f>F23-F25</f>
        <v>0</v>
      </c>
      <c r="G27" s="501" t="str">
        <f>IFERROR((F27/F9),"-")</f>
        <v>-</v>
      </c>
      <c r="H27" s="500">
        <f>H23-H25</f>
        <v>0</v>
      </c>
      <c r="I27" s="501" t="str">
        <f>IFERROR((H27/H9),"-")</f>
        <v>-</v>
      </c>
      <c r="J27" s="502">
        <f>J23-J87</f>
        <v>0</v>
      </c>
      <c r="K27" s="457"/>
      <c r="L27" s="4"/>
      <c r="M27" s="4"/>
      <c r="N27" s="458"/>
      <c r="O27" s="458"/>
      <c r="P27" s="454"/>
      <c r="Q27" s="454"/>
      <c r="R27" s="454"/>
      <c r="S27" s="455"/>
      <c r="T27" s="5"/>
      <c r="U27" s="2"/>
      <c r="V27" s="456"/>
      <c r="W27" s="453"/>
      <c r="X27" s="453"/>
      <c r="Y27" s="453"/>
      <c r="Z27" s="453"/>
      <c r="AA27" s="453"/>
      <c r="AB27" s="453"/>
      <c r="AC27" s="453"/>
      <c r="AD27" s="3"/>
    </row>
    <row r="28" spans="1:30" ht="8.25" customHeight="1" x14ac:dyDescent="0.25">
      <c r="A28" s="2"/>
      <c r="B28" s="4"/>
      <c r="C28" s="457"/>
      <c r="D28" s="457"/>
      <c r="E28" s="457"/>
      <c r="F28" s="457"/>
      <c r="G28" s="457"/>
      <c r="H28" s="457"/>
      <c r="I28" s="457"/>
      <c r="J28" s="457"/>
      <c r="K28" s="457"/>
      <c r="L28" s="4"/>
      <c r="M28" s="457"/>
      <c r="N28" s="465"/>
      <c r="O28" s="465"/>
      <c r="P28" s="466"/>
      <c r="Q28" s="466"/>
      <c r="R28" s="466"/>
      <c r="S28" s="455"/>
      <c r="T28" s="5"/>
      <c r="U28" s="2"/>
      <c r="V28" s="456"/>
      <c r="W28" s="453"/>
      <c r="X28" s="453"/>
      <c r="Y28" s="453"/>
      <c r="Z28" s="453"/>
      <c r="AA28" s="453"/>
      <c r="AB28" s="453"/>
      <c r="AC28" s="453"/>
      <c r="AD28" s="3"/>
    </row>
    <row r="29" spans="1:30" ht="24" customHeight="1" x14ac:dyDescent="0.25">
      <c r="A29" s="2"/>
      <c r="B29" s="4"/>
      <c r="C29" s="4"/>
      <c r="D29" s="4"/>
      <c r="E29" s="4"/>
      <c r="F29" s="4"/>
      <c r="G29" s="4"/>
      <c r="H29" s="4"/>
      <c r="I29" s="4"/>
      <c r="J29" s="4"/>
      <c r="K29" s="457"/>
      <c r="L29" s="4"/>
      <c r="M29" s="4"/>
      <c r="N29" s="458"/>
      <c r="O29" s="458"/>
      <c r="P29" s="454"/>
      <c r="Q29" s="454"/>
      <c r="R29" s="454"/>
      <c r="S29" s="455"/>
      <c r="T29" s="5"/>
      <c r="U29" s="2"/>
      <c r="V29" s="456"/>
      <c r="W29" s="453"/>
      <c r="X29" s="453"/>
      <c r="Y29" s="453"/>
      <c r="Z29" s="453"/>
      <c r="AA29" s="453"/>
      <c r="AB29" s="453"/>
      <c r="AC29" s="453"/>
      <c r="AD29" s="3"/>
    </row>
    <row r="30" spans="1:30" ht="18.75" customHeight="1" x14ac:dyDescent="0.25">
      <c r="A30" s="2"/>
      <c r="B30" s="4"/>
      <c r="C30" s="503" t="s">
        <v>110</v>
      </c>
      <c r="D30" s="504"/>
      <c r="E30" s="504"/>
      <c r="F30" s="504"/>
      <c r="G30" s="504"/>
      <c r="H30" s="504"/>
      <c r="I30" s="504"/>
      <c r="J30" s="505"/>
      <c r="K30" s="457"/>
      <c r="L30" s="4"/>
      <c r="M30" s="4"/>
      <c r="N30" s="458"/>
      <c r="O30" s="458"/>
      <c r="P30" s="454"/>
      <c r="Q30" s="454"/>
      <c r="R30" s="454"/>
      <c r="S30" s="455"/>
      <c r="T30" s="5"/>
      <c r="U30" s="2"/>
      <c r="V30" s="456"/>
      <c r="W30" s="453"/>
      <c r="X30" s="453"/>
      <c r="Y30" s="453"/>
      <c r="Z30" s="453"/>
      <c r="AA30" s="453"/>
      <c r="AB30" s="453"/>
      <c r="AC30" s="453"/>
      <c r="AD30" s="3"/>
    </row>
    <row r="31" spans="1:30" ht="18.75" customHeight="1" x14ac:dyDescent="0.25">
      <c r="A31" s="2"/>
      <c r="B31" s="4"/>
      <c r="C31" s="506" t="s">
        <v>111</v>
      </c>
      <c r="D31" s="507"/>
      <c r="E31" s="507"/>
      <c r="F31" s="507"/>
      <c r="G31" s="507"/>
      <c r="H31" s="507"/>
      <c r="I31" s="507"/>
      <c r="J31" s="508"/>
      <c r="K31" s="457"/>
      <c r="L31" s="4"/>
      <c r="M31" s="4"/>
      <c r="N31" s="458"/>
      <c r="O31" s="458"/>
      <c r="P31" s="454"/>
      <c r="Q31" s="454"/>
      <c r="R31" s="454"/>
      <c r="S31" s="455"/>
      <c r="T31" s="5"/>
      <c r="U31" s="2"/>
      <c r="V31" s="456"/>
      <c r="W31" s="453"/>
      <c r="X31" s="453"/>
      <c r="Y31" s="453"/>
      <c r="Z31" s="453"/>
      <c r="AA31" s="453"/>
      <c r="AB31" s="453"/>
      <c r="AC31" s="453"/>
      <c r="AD31" s="3"/>
    </row>
    <row r="32" spans="1:30" ht="18.75" customHeight="1" x14ac:dyDescent="0.25">
      <c r="A32" s="2"/>
      <c r="B32" s="4"/>
      <c r="C32" s="506" t="s">
        <v>112</v>
      </c>
      <c r="D32" s="507"/>
      <c r="E32" s="507"/>
      <c r="F32" s="507"/>
      <c r="G32" s="507"/>
      <c r="H32" s="507"/>
      <c r="I32" s="507"/>
      <c r="J32" s="508"/>
      <c r="K32" s="457"/>
      <c r="L32" s="4"/>
      <c r="M32" s="4"/>
      <c r="N32" s="458"/>
      <c r="O32" s="458"/>
      <c r="P32" s="454"/>
      <c r="Q32" s="454"/>
      <c r="R32" s="454"/>
      <c r="S32" s="455"/>
      <c r="T32" s="5"/>
      <c r="U32" s="2"/>
      <c r="V32" s="456"/>
      <c r="W32" s="453"/>
      <c r="X32" s="453"/>
      <c r="Y32" s="453"/>
      <c r="Z32" s="453"/>
      <c r="AA32" s="453"/>
      <c r="AB32" s="453"/>
      <c r="AC32" s="453"/>
      <c r="AD32" s="3"/>
    </row>
    <row r="33" spans="1:30" ht="18.75" customHeight="1" x14ac:dyDescent="0.25">
      <c r="A33" s="2"/>
      <c r="B33" s="4"/>
      <c r="C33" s="506" t="s">
        <v>113</v>
      </c>
      <c r="D33" s="507"/>
      <c r="E33" s="507"/>
      <c r="F33" s="507"/>
      <c r="G33" s="507"/>
      <c r="H33" s="507"/>
      <c r="I33" s="507"/>
      <c r="J33" s="508"/>
      <c r="K33" s="457"/>
      <c r="L33" s="4"/>
      <c r="M33" s="4"/>
      <c r="N33" s="458"/>
      <c r="O33" s="458"/>
      <c r="P33" s="454"/>
      <c r="Q33" s="454"/>
      <c r="R33" s="454"/>
      <c r="S33" s="455"/>
      <c r="T33" s="5"/>
      <c r="U33" s="2"/>
      <c r="V33" s="456"/>
      <c r="W33" s="453"/>
      <c r="X33" s="453"/>
      <c r="Y33" s="453"/>
      <c r="Z33" s="453"/>
      <c r="AA33" s="453"/>
      <c r="AB33" s="453"/>
      <c r="AC33" s="453"/>
      <c r="AD33" s="3"/>
    </row>
    <row r="34" spans="1:30" ht="18.75" customHeight="1" x14ac:dyDescent="0.25">
      <c r="A34" s="2"/>
      <c r="B34" s="4"/>
      <c r="C34" s="509" t="s">
        <v>114</v>
      </c>
      <c r="D34" s="510"/>
      <c r="E34" s="510"/>
      <c r="F34" s="510"/>
      <c r="G34" s="510"/>
      <c r="H34" s="510"/>
      <c r="I34" s="510"/>
      <c r="J34" s="511"/>
      <c r="K34" s="457"/>
      <c r="L34" s="4"/>
      <c r="M34" s="4"/>
      <c r="N34" s="458"/>
      <c r="O34" s="458"/>
      <c r="P34" s="454"/>
      <c r="Q34" s="454"/>
      <c r="R34" s="454"/>
      <c r="S34" s="455"/>
      <c r="T34" s="5"/>
      <c r="U34" s="2"/>
      <c r="V34" s="456"/>
      <c r="W34" s="453"/>
      <c r="X34" s="453"/>
      <c r="Y34" s="453"/>
      <c r="Z34" s="453"/>
      <c r="AA34" s="453"/>
      <c r="AB34" s="453"/>
      <c r="AC34" s="453"/>
      <c r="AD34" s="3"/>
    </row>
    <row r="35" spans="1:30" ht="15.75" x14ac:dyDescent="0.25">
      <c r="A35" s="2"/>
      <c r="B35" s="4"/>
      <c r="C35" s="4"/>
      <c r="D35" s="4"/>
      <c r="E35" s="4"/>
      <c r="F35" s="4"/>
      <c r="G35" s="4"/>
      <c r="H35" s="4"/>
      <c r="I35" s="4"/>
      <c r="J35" s="4"/>
      <c r="K35" s="457"/>
      <c r="L35" s="4"/>
      <c r="M35" s="4"/>
      <c r="N35" s="458"/>
      <c r="O35" s="458"/>
      <c r="P35" s="454"/>
      <c r="Q35" s="454"/>
      <c r="R35" s="454"/>
      <c r="S35" s="455"/>
      <c r="T35" s="5"/>
      <c r="U35" s="2"/>
      <c r="V35" s="456"/>
      <c r="W35" s="453"/>
      <c r="X35" s="453"/>
      <c r="Y35" s="453"/>
      <c r="Z35" s="453"/>
      <c r="AA35" s="453"/>
      <c r="AB35" s="453"/>
      <c r="AC35" s="453"/>
      <c r="AD35" s="3"/>
    </row>
    <row r="36" spans="1:30" ht="15.75" x14ac:dyDescent="0.25">
      <c r="A36" s="2"/>
      <c r="B36" s="4"/>
      <c r="C36" s="31"/>
      <c r="D36" s="31"/>
      <c r="E36" s="31"/>
      <c r="F36" s="31"/>
      <c r="G36" s="31"/>
      <c r="H36" s="31"/>
      <c r="I36" s="31"/>
      <c r="J36" s="31"/>
      <c r="K36" s="457"/>
      <c r="L36" s="31"/>
      <c r="M36" s="31"/>
      <c r="N36" s="31"/>
      <c r="O36" s="31"/>
      <c r="P36" s="31"/>
      <c r="Q36" s="31"/>
      <c r="R36" s="31"/>
      <c r="S36" s="31"/>
      <c r="T36" s="5"/>
      <c r="U36" s="2"/>
      <c r="V36" s="512"/>
      <c r="W36" s="513"/>
      <c r="X36" s="514"/>
      <c r="Y36" s="514"/>
      <c r="Z36" s="514"/>
      <c r="AA36" s="513"/>
      <c r="AB36" s="513"/>
      <c r="AC36" s="513"/>
      <c r="AD36" s="513"/>
    </row>
    <row r="37" spans="1:30" ht="15.75" x14ac:dyDescent="0.25">
      <c r="A37" s="2"/>
      <c r="B37" s="4"/>
      <c r="C37" s="515" t="s">
        <v>115</v>
      </c>
      <c r="D37" s="516"/>
      <c r="E37" s="516"/>
      <c r="F37" s="516"/>
      <c r="G37" s="516"/>
      <c r="H37" s="516"/>
      <c r="I37" s="516"/>
      <c r="J37" s="516"/>
      <c r="K37" s="517"/>
      <c r="L37" s="516"/>
      <c r="M37" s="516"/>
      <c r="N37" s="516"/>
      <c r="O37" s="516"/>
      <c r="P37" s="518"/>
      <c r="Q37" s="518"/>
      <c r="R37" s="519"/>
      <c r="S37" s="455"/>
      <c r="T37" s="5"/>
      <c r="U37" s="2"/>
      <c r="V37" s="456"/>
      <c r="W37" s="453"/>
      <c r="X37" s="520"/>
      <c r="Y37" s="520"/>
      <c r="Z37" s="520"/>
      <c r="AA37" s="453"/>
      <c r="AB37" s="453"/>
      <c r="AC37" s="453"/>
      <c r="AD37" s="3"/>
    </row>
    <row r="38" spans="1:30" ht="18.75" customHeight="1" x14ac:dyDescent="0.25">
      <c r="A38" s="2"/>
      <c r="B38" s="4"/>
      <c r="C38" s="521" t="s">
        <v>116</v>
      </c>
      <c r="D38" s="522"/>
      <c r="E38" s="522"/>
      <c r="F38" s="522"/>
      <c r="G38" s="522"/>
      <c r="H38" s="522"/>
      <c r="I38" s="522"/>
      <c r="J38" s="522"/>
      <c r="K38" s="523"/>
      <c r="L38" s="522"/>
      <c r="M38" s="522"/>
      <c r="N38" s="522"/>
      <c r="O38" s="522"/>
      <c r="P38" s="524"/>
      <c r="Q38" s="524"/>
      <c r="R38" s="525"/>
      <c r="S38" s="455"/>
      <c r="T38" s="5"/>
      <c r="U38" s="2"/>
      <c r="V38" s="456"/>
      <c r="W38" s="453"/>
      <c r="X38" s="520"/>
      <c r="Y38" s="520"/>
      <c r="Z38" s="520"/>
      <c r="AA38" s="453"/>
      <c r="AB38" s="453"/>
      <c r="AC38" s="453"/>
      <c r="AD38" s="3"/>
    </row>
    <row r="39" spans="1:30" ht="15" customHeight="1" x14ac:dyDescent="0.25">
      <c r="A39" s="2"/>
      <c r="B39" s="4"/>
      <c r="C39" s="526" t="s">
        <v>117</v>
      </c>
      <c r="D39" s="522"/>
      <c r="E39" s="522"/>
      <c r="F39" s="522"/>
      <c r="G39" s="522"/>
      <c r="H39" s="522"/>
      <c r="I39" s="522"/>
      <c r="J39" s="522"/>
      <c r="K39" s="523"/>
      <c r="L39" s="522"/>
      <c r="M39" s="522"/>
      <c r="N39" s="522"/>
      <c r="O39" s="522"/>
      <c r="P39" s="524"/>
      <c r="Q39" s="524"/>
      <c r="R39" s="525"/>
      <c r="S39" s="455"/>
      <c r="T39" s="5"/>
      <c r="U39" s="2"/>
      <c r="V39" s="456"/>
      <c r="W39" s="453"/>
      <c r="X39" s="520"/>
      <c r="Y39" s="520"/>
      <c r="Z39" s="520"/>
      <c r="AA39" s="453"/>
      <c r="AB39" s="453"/>
      <c r="AC39" s="453"/>
      <c r="AD39" s="3"/>
    </row>
    <row r="40" spans="1:30" ht="15" customHeight="1" x14ac:dyDescent="0.25">
      <c r="A40" s="2"/>
      <c r="B40" s="4"/>
      <c r="C40" s="526" t="s">
        <v>118</v>
      </c>
      <c r="D40" s="522"/>
      <c r="E40" s="522"/>
      <c r="F40" s="522"/>
      <c r="G40" s="522"/>
      <c r="H40" s="522"/>
      <c r="I40" s="522"/>
      <c r="J40" s="522"/>
      <c r="K40" s="523"/>
      <c r="L40" s="522"/>
      <c r="M40" s="522"/>
      <c r="N40" s="522"/>
      <c r="O40" s="522"/>
      <c r="P40" s="524"/>
      <c r="Q40" s="524"/>
      <c r="R40" s="525"/>
      <c r="S40" s="455"/>
      <c r="T40" s="5"/>
      <c r="U40" s="2"/>
      <c r="V40" s="456"/>
      <c r="W40" s="453"/>
      <c r="X40" s="520"/>
      <c r="Y40" s="520"/>
      <c r="Z40" s="520"/>
      <c r="AA40" s="453"/>
      <c r="AB40" s="453"/>
      <c r="AC40" s="453"/>
      <c r="AD40" s="3"/>
    </row>
    <row r="41" spans="1:30" ht="15" customHeight="1" x14ac:dyDescent="0.25">
      <c r="A41" s="2"/>
      <c r="B41" s="4"/>
      <c r="C41" s="521" t="s">
        <v>119</v>
      </c>
      <c r="D41" s="522"/>
      <c r="E41" s="522"/>
      <c r="F41" s="522"/>
      <c r="G41" s="522"/>
      <c r="H41" s="522"/>
      <c r="I41" s="522"/>
      <c r="J41" s="522"/>
      <c r="K41" s="523"/>
      <c r="L41" s="522"/>
      <c r="M41" s="522"/>
      <c r="N41" s="522"/>
      <c r="O41" s="522"/>
      <c r="P41" s="524"/>
      <c r="Q41" s="524"/>
      <c r="R41" s="525"/>
      <c r="S41" s="455"/>
      <c r="T41" s="5"/>
      <c r="U41" s="2"/>
      <c r="V41" s="456"/>
      <c r="W41" s="453"/>
      <c r="X41" s="520"/>
      <c r="Y41" s="520"/>
      <c r="Z41" s="520"/>
      <c r="AA41" s="453"/>
      <c r="AB41" s="453"/>
      <c r="AC41" s="453"/>
      <c r="AD41" s="3"/>
    </row>
    <row r="42" spans="1:30" ht="15" customHeight="1" x14ac:dyDescent="0.25">
      <c r="A42" s="2"/>
      <c r="B42" s="4"/>
      <c r="C42" s="526" t="s">
        <v>120</v>
      </c>
      <c r="D42" s="522"/>
      <c r="E42" s="522"/>
      <c r="F42" s="522"/>
      <c r="G42" s="522"/>
      <c r="H42" s="522"/>
      <c r="I42" s="522"/>
      <c r="J42" s="522"/>
      <c r="K42" s="523"/>
      <c r="L42" s="522"/>
      <c r="M42" s="522"/>
      <c r="N42" s="522"/>
      <c r="O42" s="522"/>
      <c r="P42" s="524"/>
      <c r="Q42" s="524"/>
      <c r="R42" s="525"/>
      <c r="S42" s="455"/>
      <c r="T42" s="5"/>
      <c r="U42" s="2"/>
      <c r="V42" s="456"/>
      <c r="W42" s="453"/>
      <c r="X42" s="520"/>
      <c r="Y42" s="520"/>
      <c r="Z42" s="520"/>
      <c r="AA42" s="453"/>
      <c r="AB42" s="453"/>
      <c r="AC42" s="453"/>
      <c r="AD42" s="3"/>
    </row>
    <row r="43" spans="1:30" ht="15" customHeight="1" x14ac:dyDescent="0.25">
      <c r="A43" s="2"/>
      <c r="B43" s="4"/>
      <c r="C43" s="526" t="s">
        <v>121</v>
      </c>
      <c r="D43" s="522"/>
      <c r="E43" s="522"/>
      <c r="F43" s="522"/>
      <c r="G43" s="522"/>
      <c r="H43" s="522"/>
      <c r="I43" s="522"/>
      <c r="J43" s="522"/>
      <c r="K43" s="523"/>
      <c r="L43" s="522"/>
      <c r="M43" s="522"/>
      <c r="N43" s="522"/>
      <c r="O43" s="522"/>
      <c r="P43" s="524"/>
      <c r="Q43" s="524"/>
      <c r="R43" s="525"/>
      <c r="S43" s="455"/>
      <c r="T43" s="5"/>
      <c r="U43" s="2"/>
      <c r="V43" s="456"/>
      <c r="W43" s="453"/>
      <c r="X43" s="520"/>
      <c r="Y43" s="520"/>
      <c r="Z43" s="520"/>
      <c r="AA43" s="453"/>
      <c r="AB43" s="453"/>
      <c r="AC43" s="453"/>
      <c r="AD43" s="3"/>
    </row>
    <row r="44" spans="1:30" ht="15" customHeight="1" x14ac:dyDescent="0.25">
      <c r="A44" s="2"/>
      <c r="B44" s="4"/>
      <c r="C44" s="526" t="s">
        <v>122</v>
      </c>
      <c r="D44" s="522"/>
      <c r="E44" s="522"/>
      <c r="F44" s="522"/>
      <c r="G44" s="522"/>
      <c r="H44" s="522"/>
      <c r="I44" s="522"/>
      <c r="J44" s="522"/>
      <c r="K44" s="523"/>
      <c r="L44" s="522"/>
      <c r="M44" s="522"/>
      <c r="N44" s="522"/>
      <c r="O44" s="522"/>
      <c r="P44" s="524"/>
      <c r="Q44" s="524"/>
      <c r="R44" s="525"/>
      <c r="S44" s="455"/>
      <c r="T44" s="5"/>
      <c r="U44" s="2"/>
      <c r="V44" s="456"/>
      <c r="W44" s="453"/>
      <c r="X44" s="520"/>
      <c r="Y44" s="520"/>
      <c r="Z44" s="520"/>
      <c r="AA44" s="453"/>
      <c r="AB44" s="453"/>
      <c r="AC44" s="453"/>
      <c r="AD44" s="3"/>
    </row>
    <row r="45" spans="1:30" ht="15" customHeight="1" x14ac:dyDescent="0.25">
      <c r="A45" s="2"/>
      <c r="B45" s="4"/>
      <c r="C45" s="521" t="s">
        <v>123</v>
      </c>
      <c r="D45" s="522"/>
      <c r="E45" s="522"/>
      <c r="F45" s="522"/>
      <c r="G45" s="522"/>
      <c r="H45" s="522"/>
      <c r="I45" s="522"/>
      <c r="J45" s="522"/>
      <c r="K45" s="523"/>
      <c r="L45" s="522"/>
      <c r="M45" s="522"/>
      <c r="N45" s="522"/>
      <c r="O45" s="522"/>
      <c r="P45" s="524"/>
      <c r="Q45" s="524"/>
      <c r="R45" s="525"/>
      <c r="S45" s="455"/>
      <c r="T45" s="5"/>
      <c r="U45" s="2"/>
      <c r="V45" s="456"/>
      <c r="W45" s="453"/>
      <c r="X45" s="520"/>
      <c r="Y45" s="520"/>
      <c r="Z45" s="520"/>
      <c r="AA45" s="453"/>
      <c r="AB45" s="453"/>
      <c r="AC45" s="453"/>
      <c r="AD45" s="3"/>
    </row>
    <row r="46" spans="1:30" ht="15" customHeight="1" x14ac:dyDescent="0.25">
      <c r="A46" s="2"/>
      <c r="B46" s="4"/>
      <c r="C46" s="526" t="s">
        <v>124</v>
      </c>
      <c r="D46" s="522"/>
      <c r="E46" s="522"/>
      <c r="F46" s="522"/>
      <c r="G46" s="522"/>
      <c r="H46" s="522"/>
      <c r="I46" s="522"/>
      <c r="J46" s="522"/>
      <c r="K46" s="523"/>
      <c r="L46" s="522"/>
      <c r="M46" s="522"/>
      <c r="N46" s="522"/>
      <c r="O46" s="522"/>
      <c r="P46" s="524"/>
      <c r="Q46" s="524"/>
      <c r="R46" s="525"/>
      <c r="S46" s="455"/>
      <c r="T46" s="5"/>
      <c r="U46" s="2"/>
      <c r="V46" s="456"/>
      <c r="W46" s="453"/>
      <c r="X46" s="520"/>
      <c r="Y46" s="520"/>
      <c r="Z46" s="520"/>
      <c r="AA46" s="453"/>
      <c r="AB46" s="453"/>
      <c r="AC46" s="453"/>
      <c r="AD46" s="3"/>
    </row>
    <row r="47" spans="1:30" ht="15" customHeight="1" x14ac:dyDescent="0.25">
      <c r="A47" s="2"/>
      <c r="B47" s="4"/>
      <c r="C47" s="521" t="s">
        <v>125</v>
      </c>
      <c r="D47" s="522"/>
      <c r="E47" s="522"/>
      <c r="F47" s="522"/>
      <c r="G47" s="522"/>
      <c r="H47" s="522"/>
      <c r="I47" s="522"/>
      <c r="J47" s="522"/>
      <c r="K47" s="523"/>
      <c r="L47" s="522"/>
      <c r="M47" s="522"/>
      <c r="N47" s="522"/>
      <c r="O47" s="522"/>
      <c r="P47" s="524"/>
      <c r="Q47" s="524"/>
      <c r="R47" s="525"/>
      <c r="S47" s="455"/>
      <c r="T47" s="5"/>
      <c r="U47" s="2"/>
      <c r="V47" s="456"/>
      <c r="W47" s="453"/>
      <c r="X47" s="520"/>
      <c r="Y47" s="520"/>
      <c r="Z47" s="520"/>
      <c r="AA47" s="453"/>
      <c r="AB47" s="453"/>
      <c r="AC47" s="453"/>
      <c r="AD47" s="3"/>
    </row>
    <row r="48" spans="1:30" ht="15" customHeight="1" x14ac:dyDescent="0.25">
      <c r="A48" s="2"/>
      <c r="B48" s="4"/>
      <c r="C48" s="526" t="s">
        <v>126</v>
      </c>
      <c r="D48" s="522"/>
      <c r="E48" s="522"/>
      <c r="F48" s="522"/>
      <c r="G48" s="522"/>
      <c r="H48" s="522"/>
      <c r="I48" s="522"/>
      <c r="J48" s="522"/>
      <c r="K48" s="523"/>
      <c r="L48" s="522"/>
      <c r="M48" s="522"/>
      <c r="N48" s="522"/>
      <c r="O48" s="522"/>
      <c r="P48" s="524"/>
      <c r="Q48" s="524"/>
      <c r="R48" s="525"/>
      <c r="S48" s="455"/>
      <c r="T48" s="5"/>
      <c r="U48" s="2"/>
      <c r="V48" s="456"/>
      <c r="W48" s="453"/>
      <c r="X48" s="520"/>
      <c r="Y48" s="520"/>
      <c r="Z48" s="520"/>
      <c r="AA48" s="453"/>
      <c r="AB48" s="453"/>
      <c r="AC48" s="453"/>
      <c r="AD48" s="3"/>
    </row>
    <row r="49" spans="1:30" ht="15" customHeight="1" x14ac:dyDescent="0.2">
      <c r="A49" s="2"/>
      <c r="B49" s="4"/>
      <c r="C49" s="526" t="s">
        <v>127</v>
      </c>
      <c r="D49" s="522"/>
      <c r="E49" s="522"/>
      <c r="F49" s="522"/>
      <c r="G49" s="522"/>
      <c r="H49" s="522"/>
      <c r="I49" s="522"/>
      <c r="J49" s="522"/>
      <c r="K49" s="522"/>
      <c r="L49" s="522"/>
      <c r="M49" s="522"/>
      <c r="N49" s="522"/>
      <c r="O49" s="522"/>
      <c r="P49" s="524"/>
      <c r="Q49" s="524"/>
      <c r="R49" s="525"/>
      <c r="S49" s="455"/>
      <c r="T49" s="5"/>
      <c r="U49" s="2"/>
      <c r="V49" s="456"/>
      <c r="W49" s="453"/>
      <c r="X49" s="520"/>
      <c r="Y49" s="520"/>
      <c r="Z49" s="520"/>
      <c r="AA49" s="453"/>
      <c r="AB49" s="453"/>
      <c r="AC49" s="453"/>
      <c r="AD49" s="3"/>
    </row>
    <row r="50" spans="1:30" ht="15" customHeight="1" x14ac:dyDescent="0.2">
      <c r="A50" s="2"/>
      <c r="B50" s="4"/>
      <c r="C50" s="527"/>
      <c r="D50" s="522"/>
      <c r="E50" s="522"/>
      <c r="F50" s="522"/>
      <c r="G50" s="522"/>
      <c r="H50" s="522"/>
      <c r="I50" s="522"/>
      <c r="J50" s="522"/>
      <c r="K50" s="522"/>
      <c r="L50" s="522"/>
      <c r="M50" s="522"/>
      <c r="N50" s="522"/>
      <c r="O50" s="522"/>
      <c r="P50" s="524"/>
      <c r="Q50" s="524"/>
      <c r="R50" s="525"/>
      <c r="S50" s="455"/>
      <c r="T50" s="5"/>
      <c r="U50" s="2"/>
      <c r="V50" s="456"/>
      <c r="W50" s="453"/>
      <c r="X50" s="520"/>
      <c r="Y50" s="520"/>
      <c r="Z50" s="520"/>
      <c r="AA50" s="453"/>
      <c r="AB50" s="453"/>
      <c r="AC50" s="453"/>
      <c r="AD50" s="3"/>
    </row>
    <row r="51" spans="1:30" ht="15" customHeight="1" x14ac:dyDescent="0.2">
      <c r="A51" s="2"/>
      <c r="B51" s="4"/>
      <c r="C51" s="527" t="s">
        <v>128</v>
      </c>
      <c r="D51" s="522"/>
      <c r="E51" s="522"/>
      <c r="F51" s="522"/>
      <c r="G51" s="522"/>
      <c r="H51" s="522"/>
      <c r="I51" s="522"/>
      <c r="J51" s="522"/>
      <c r="K51" s="522"/>
      <c r="L51" s="522"/>
      <c r="M51" s="522"/>
      <c r="N51" s="522"/>
      <c r="O51" s="522"/>
      <c r="P51" s="524"/>
      <c r="Q51" s="524"/>
      <c r="R51" s="525"/>
      <c r="S51" s="455"/>
      <c r="T51" s="5"/>
      <c r="U51" s="2"/>
      <c r="V51" s="456"/>
      <c r="W51" s="453"/>
      <c r="X51" s="520"/>
      <c r="Y51" s="520"/>
      <c r="Z51" s="520"/>
      <c r="AA51" s="453"/>
      <c r="AB51" s="453"/>
      <c r="AC51" s="453"/>
      <c r="AD51" s="3"/>
    </row>
    <row r="52" spans="1:30" ht="15" customHeight="1" x14ac:dyDescent="0.2">
      <c r="A52" s="2"/>
      <c r="B52" s="4"/>
      <c r="C52" s="528"/>
      <c r="D52" s="522"/>
      <c r="E52" s="522"/>
      <c r="F52" s="522"/>
      <c r="G52" s="522"/>
      <c r="H52" s="522"/>
      <c r="I52" s="522"/>
      <c r="J52" s="522"/>
      <c r="K52" s="522"/>
      <c r="L52" s="522"/>
      <c r="M52" s="522"/>
      <c r="N52" s="522"/>
      <c r="O52" s="522"/>
      <c r="P52" s="524"/>
      <c r="Q52" s="524"/>
      <c r="R52" s="525"/>
      <c r="S52" s="455"/>
      <c r="T52" s="5"/>
      <c r="U52" s="2"/>
      <c r="V52" s="456"/>
      <c r="W52" s="453"/>
      <c r="X52" s="520"/>
      <c r="Y52" s="520"/>
      <c r="Z52" s="520"/>
      <c r="AA52" s="453"/>
      <c r="AB52" s="453"/>
      <c r="AC52" s="453"/>
      <c r="AD52" s="3"/>
    </row>
    <row r="53" spans="1:30" x14ac:dyDescent="0.2">
      <c r="A53" s="2"/>
      <c r="B53" s="4"/>
      <c r="C53" s="529"/>
      <c r="D53" s="530"/>
      <c r="E53" s="530"/>
      <c r="F53" s="530"/>
      <c r="G53" s="530"/>
      <c r="H53" s="530"/>
      <c r="I53" s="530"/>
      <c r="J53" s="530"/>
      <c r="K53" s="530"/>
      <c r="L53" s="530"/>
      <c r="M53" s="530"/>
      <c r="N53" s="530"/>
      <c r="O53" s="530"/>
      <c r="P53" s="531"/>
      <c r="Q53" s="531"/>
      <c r="R53" s="532"/>
      <c r="S53" s="455"/>
      <c r="T53" s="5"/>
      <c r="U53" s="2"/>
      <c r="V53" s="456"/>
      <c r="W53" s="453"/>
      <c r="X53" s="520"/>
      <c r="Y53" s="520"/>
      <c r="Z53" s="520"/>
      <c r="AA53" s="453"/>
      <c r="AB53" s="453"/>
      <c r="AC53" s="453"/>
      <c r="AD53" s="3"/>
    </row>
    <row r="54" spans="1:30" x14ac:dyDescent="0.2">
      <c r="A54" s="2"/>
      <c r="B54" s="4"/>
      <c r="C54" s="4"/>
      <c r="D54" s="4"/>
      <c r="E54" s="4"/>
      <c r="F54" s="4"/>
      <c r="G54" s="4"/>
      <c r="H54" s="4"/>
      <c r="I54" s="4"/>
      <c r="J54" s="4"/>
      <c r="K54" s="4"/>
      <c r="L54" s="4"/>
      <c r="M54" s="4"/>
      <c r="N54" s="4"/>
      <c r="O54" s="4"/>
      <c r="P54" s="454"/>
      <c r="Q54" s="454"/>
      <c r="R54" s="454"/>
      <c r="S54" s="455"/>
      <c r="T54" s="5"/>
      <c r="U54" s="2"/>
      <c r="V54" s="456"/>
      <c r="W54" s="453"/>
      <c r="X54" s="520"/>
      <c r="Y54" s="520"/>
      <c r="Z54" s="520"/>
      <c r="AA54" s="453"/>
      <c r="AB54" s="453"/>
      <c r="AC54" s="453"/>
      <c r="AD54" s="3"/>
    </row>
    <row r="55" spans="1:30" x14ac:dyDescent="0.2">
      <c r="A55" s="2"/>
      <c r="B55" s="22"/>
      <c r="C55" s="22"/>
      <c r="D55" s="22"/>
      <c r="E55" s="22"/>
      <c r="F55" s="22"/>
      <c r="G55" s="22"/>
      <c r="H55" s="22"/>
      <c r="I55" s="22"/>
      <c r="J55" s="22"/>
      <c r="K55" s="22"/>
      <c r="L55" s="22"/>
      <c r="M55" s="22"/>
      <c r="N55" s="22"/>
      <c r="O55" s="22"/>
      <c r="P55" s="533"/>
      <c r="Q55" s="533"/>
      <c r="R55" s="533"/>
      <c r="S55" s="533"/>
      <c r="T55" s="23"/>
      <c r="U55" s="2"/>
      <c r="V55" s="534"/>
      <c r="W55" s="3"/>
      <c r="X55" s="317"/>
      <c r="Y55" s="317"/>
      <c r="Z55" s="317"/>
      <c r="AA55" s="3"/>
      <c r="AB55" s="3"/>
      <c r="AC55" s="3"/>
      <c r="AD55" s="3"/>
    </row>
    <row r="56" spans="1:30" x14ac:dyDescent="0.2">
      <c r="A56" s="2"/>
      <c r="B56" s="2"/>
      <c r="C56" s="2"/>
      <c r="D56" s="2"/>
      <c r="E56" s="2"/>
      <c r="F56" s="2"/>
      <c r="G56" s="2"/>
      <c r="H56" s="2"/>
      <c r="I56" s="2"/>
      <c r="J56" s="2"/>
      <c r="K56" s="2"/>
      <c r="L56" s="2"/>
      <c r="M56" s="2"/>
      <c r="N56" s="2"/>
      <c r="O56" s="2"/>
      <c r="P56" s="451"/>
      <c r="Q56" s="451"/>
      <c r="R56" s="451"/>
      <c r="S56" s="451"/>
      <c r="T56" s="2"/>
      <c r="U56" s="2"/>
      <c r="V56" s="534"/>
      <c r="W56" s="3"/>
      <c r="X56" s="3"/>
      <c r="Y56" s="3"/>
      <c r="Z56" s="3"/>
      <c r="AA56" s="3"/>
      <c r="AB56" s="3"/>
      <c r="AC56" s="3"/>
      <c r="AD56" s="3"/>
    </row>
    <row r="57" spans="1:30" x14ac:dyDescent="0.2">
      <c r="A57" s="1"/>
      <c r="B57" s="535"/>
      <c r="C57" s="535"/>
      <c r="D57" s="535"/>
      <c r="E57" s="535"/>
      <c r="F57" s="535"/>
      <c r="G57" s="535"/>
      <c r="H57" s="535"/>
      <c r="I57" s="535"/>
      <c r="J57" s="535"/>
      <c r="K57" s="535"/>
      <c r="L57" s="535"/>
      <c r="M57" s="535"/>
      <c r="N57" s="535"/>
      <c r="O57" s="535"/>
      <c r="P57" s="534"/>
      <c r="Q57" s="534"/>
      <c r="R57" s="534"/>
      <c r="S57" s="534"/>
      <c r="T57" s="534"/>
      <c r="U57" s="534"/>
      <c r="V57" s="534"/>
      <c r="W57" s="3"/>
      <c r="X57" s="3"/>
      <c r="Y57" s="3"/>
      <c r="Z57" s="3"/>
      <c r="AA57" s="3"/>
      <c r="AB57" s="3"/>
      <c r="AC57" s="3"/>
      <c r="AD57" s="3"/>
    </row>
    <row r="58" spans="1:30" x14ac:dyDescent="0.2">
      <c r="A58" s="1"/>
      <c r="B58" s="535"/>
      <c r="C58" s="535"/>
      <c r="D58" s="535"/>
      <c r="E58" s="535"/>
      <c r="F58" s="535"/>
      <c r="G58" s="535"/>
      <c r="H58" s="535"/>
      <c r="I58" s="535"/>
      <c r="J58" s="535"/>
      <c r="K58" s="535"/>
      <c r="L58" s="535"/>
      <c r="M58" s="535"/>
      <c r="N58" s="535"/>
      <c r="O58" s="535"/>
      <c r="P58" s="534"/>
      <c r="Q58" s="534"/>
      <c r="R58" s="534"/>
      <c r="S58" s="534"/>
      <c r="T58" s="534"/>
      <c r="U58" s="534"/>
      <c r="V58" s="534"/>
      <c r="W58" s="3"/>
      <c r="X58" s="3"/>
      <c r="Y58" s="3"/>
      <c r="Z58" s="3"/>
      <c r="AA58" s="3"/>
      <c r="AB58" s="3"/>
      <c r="AC58" s="3"/>
      <c r="AD58" s="3"/>
    </row>
    <row r="59" spans="1:30" x14ac:dyDescent="0.2">
      <c r="A59" s="1"/>
      <c r="B59" s="535"/>
      <c r="C59" s="535"/>
      <c r="D59" s="535"/>
      <c r="E59" s="535"/>
      <c r="F59" s="535"/>
      <c r="G59" s="535"/>
      <c r="H59" s="535"/>
      <c r="I59" s="535"/>
      <c r="J59" s="535"/>
      <c r="K59" s="535"/>
      <c r="L59" s="535"/>
      <c r="M59" s="535"/>
      <c r="N59" s="535"/>
      <c r="O59" s="535"/>
      <c r="P59" s="534"/>
      <c r="Q59" s="534"/>
      <c r="R59" s="534"/>
      <c r="S59" s="534"/>
      <c r="T59" s="534"/>
      <c r="U59" s="534"/>
      <c r="V59" s="534"/>
      <c r="W59" s="3"/>
      <c r="X59" s="3"/>
      <c r="Y59" s="3"/>
      <c r="Z59" s="3"/>
      <c r="AA59" s="3"/>
      <c r="AB59" s="3"/>
      <c r="AC59" s="3"/>
      <c r="AD59" s="3"/>
    </row>
    <row r="60" spans="1:30" x14ac:dyDescent="0.2">
      <c r="A60" s="1"/>
      <c r="B60" s="535"/>
      <c r="C60" s="535"/>
      <c r="D60" s="535"/>
      <c r="E60" s="535"/>
      <c r="F60" s="535"/>
      <c r="G60" s="535"/>
      <c r="H60" s="535"/>
      <c r="I60" s="535"/>
      <c r="J60" s="535"/>
      <c r="K60" s="535"/>
      <c r="L60" s="535"/>
      <c r="M60" s="535"/>
      <c r="N60" s="535"/>
      <c r="O60" s="535"/>
      <c r="P60" s="534"/>
      <c r="Q60" s="534"/>
      <c r="R60" s="534"/>
      <c r="S60" s="534"/>
      <c r="T60" s="534"/>
      <c r="U60" s="534"/>
      <c r="V60" s="534"/>
      <c r="W60" s="3"/>
      <c r="X60" s="3"/>
      <c r="Y60" s="3"/>
      <c r="Z60" s="3"/>
      <c r="AA60" s="3"/>
      <c r="AB60" s="3"/>
      <c r="AC60" s="3"/>
      <c r="AD60" s="3"/>
    </row>
    <row r="61" spans="1:30" x14ac:dyDescent="0.2">
      <c r="A61" s="1"/>
      <c r="B61" s="535"/>
      <c r="C61" s="535"/>
      <c r="D61" s="535"/>
      <c r="E61" s="535"/>
      <c r="F61" s="535"/>
      <c r="G61" s="535"/>
      <c r="H61" s="535"/>
      <c r="I61" s="535"/>
      <c r="J61" s="535"/>
      <c r="K61" s="535"/>
      <c r="L61" s="535"/>
      <c r="M61" s="535"/>
      <c r="N61" s="535"/>
      <c r="O61" s="535"/>
      <c r="P61" s="534"/>
      <c r="Q61" s="534"/>
      <c r="R61" s="534"/>
      <c r="S61" s="534"/>
      <c r="T61" s="534"/>
      <c r="U61" s="534"/>
      <c r="V61" s="534"/>
      <c r="W61" s="3"/>
      <c r="X61" s="3"/>
      <c r="Y61" s="3"/>
      <c r="Z61" s="3"/>
      <c r="AA61" s="3"/>
      <c r="AB61" s="3"/>
      <c r="AC61" s="3"/>
      <c r="AD61" s="3"/>
    </row>
    <row r="62" spans="1:30" x14ac:dyDescent="0.2">
      <c r="A62" s="1"/>
      <c r="B62" s="535"/>
      <c r="C62" s="535"/>
      <c r="D62" s="535"/>
      <c r="E62" s="535"/>
      <c r="F62" s="535"/>
      <c r="G62" s="535"/>
      <c r="H62" s="535"/>
      <c r="I62" s="535"/>
      <c r="J62" s="535"/>
      <c r="K62" s="535"/>
      <c r="L62" s="535"/>
      <c r="M62" s="535"/>
      <c r="N62" s="535"/>
      <c r="O62" s="535"/>
      <c r="P62" s="534"/>
      <c r="Q62" s="534"/>
      <c r="R62" s="534"/>
      <c r="S62" s="534"/>
      <c r="T62" s="534"/>
      <c r="U62" s="534"/>
      <c r="V62" s="534"/>
      <c r="W62" s="3"/>
      <c r="X62" s="3"/>
      <c r="Y62" s="3"/>
      <c r="Z62" s="3"/>
      <c r="AA62" s="3"/>
      <c r="AB62" s="3"/>
      <c r="AC62" s="3"/>
      <c r="AD62" s="3"/>
    </row>
    <row r="63" spans="1:30" x14ac:dyDescent="0.2">
      <c r="A63" s="1"/>
      <c r="B63" s="1"/>
      <c r="C63" s="1"/>
      <c r="D63" s="1"/>
      <c r="E63" s="1"/>
      <c r="F63" s="1"/>
      <c r="G63" s="1"/>
      <c r="H63" s="1"/>
      <c r="I63" s="1"/>
      <c r="J63" s="1"/>
      <c r="K63" s="1"/>
      <c r="L63" s="1"/>
      <c r="M63" s="1"/>
      <c r="N63" s="1"/>
      <c r="O63" s="1"/>
      <c r="P63" s="3"/>
      <c r="Q63" s="3"/>
      <c r="R63" s="3"/>
      <c r="S63" s="3"/>
      <c r="T63" s="3"/>
      <c r="U63" s="3"/>
      <c r="V63" s="3"/>
      <c r="W63" s="3"/>
      <c r="X63" s="3"/>
      <c r="Y63" s="3"/>
      <c r="Z63" s="3"/>
      <c r="AA63" s="3"/>
      <c r="AB63" s="3"/>
      <c r="AC63" s="3"/>
      <c r="AD63" s="3"/>
    </row>
    <row r="64" spans="1:30" x14ac:dyDescent="0.2">
      <c r="A64" s="1"/>
      <c r="B64" s="1"/>
      <c r="C64" s="1"/>
      <c r="D64" s="1"/>
      <c r="E64" s="1"/>
      <c r="F64" s="1"/>
      <c r="G64" s="1"/>
      <c r="H64" s="1"/>
      <c r="I64" s="1"/>
      <c r="J64" s="1"/>
      <c r="K64" s="1"/>
      <c r="L64" s="1"/>
      <c r="M64" s="1"/>
      <c r="N64" s="1"/>
      <c r="O64" s="1"/>
      <c r="P64" s="3"/>
      <c r="Q64" s="3"/>
      <c r="R64" s="3"/>
      <c r="S64" s="3"/>
      <c r="T64" s="3"/>
      <c r="U64" s="3"/>
      <c r="V64" s="3"/>
      <c r="W64" s="3"/>
      <c r="X64" s="3"/>
      <c r="Y64" s="3"/>
      <c r="Z64" s="3"/>
      <c r="AA64" s="3"/>
      <c r="AB64" s="3"/>
      <c r="AC64" s="3"/>
      <c r="AD64" s="3"/>
    </row>
    <row r="65" spans="1:30" x14ac:dyDescent="0.2">
      <c r="A65" s="1"/>
      <c r="B65" s="1"/>
      <c r="C65" s="1"/>
      <c r="D65" s="1"/>
      <c r="E65" s="1"/>
      <c r="F65" s="1"/>
      <c r="G65" s="1"/>
      <c r="H65" s="1"/>
      <c r="I65" s="1"/>
      <c r="J65" s="1"/>
      <c r="K65" s="1"/>
      <c r="L65" s="1"/>
      <c r="M65" s="1"/>
      <c r="N65" s="1"/>
      <c r="O65" s="1"/>
      <c r="P65" s="3"/>
      <c r="Q65" s="3"/>
      <c r="R65" s="3"/>
      <c r="S65" s="3"/>
      <c r="T65" s="3"/>
      <c r="U65" s="3"/>
      <c r="V65" s="3"/>
      <c r="W65" s="3"/>
      <c r="X65" s="3"/>
      <c r="Y65" s="3"/>
      <c r="Z65" s="3"/>
      <c r="AA65" s="3"/>
      <c r="AB65" s="3"/>
      <c r="AC65" s="3"/>
      <c r="AD65" s="3"/>
    </row>
    <row r="66" spans="1:30" x14ac:dyDescent="0.2">
      <c r="A66" s="1"/>
      <c r="B66" s="1"/>
      <c r="C66" s="1"/>
      <c r="D66" s="1"/>
      <c r="E66" s="1"/>
      <c r="F66" s="1"/>
      <c r="G66" s="1"/>
      <c r="H66" s="1"/>
      <c r="I66" s="1"/>
      <c r="J66" s="1"/>
      <c r="K66" s="1"/>
      <c r="L66" s="1"/>
      <c r="M66" s="1"/>
      <c r="N66" s="1"/>
      <c r="O66" s="1"/>
      <c r="P66" s="3"/>
      <c r="Q66" s="3"/>
      <c r="R66" s="3"/>
      <c r="S66" s="3"/>
      <c r="T66" s="3"/>
      <c r="U66" s="3"/>
      <c r="V66" s="3"/>
      <c r="W66" s="3"/>
      <c r="X66" s="3"/>
      <c r="Y66" s="3"/>
      <c r="Z66" s="3"/>
      <c r="AA66" s="3"/>
      <c r="AB66" s="3"/>
      <c r="AC66" s="3"/>
      <c r="AD66" s="3"/>
    </row>
    <row r="67" spans="1:30" x14ac:dyDescent="0.2">
      <c r="A67" s="1"/>
      <c r="B67" s="1"/>
      <c r="C67" s="1"/>
      <c r="D67" s="1"/>
      <c r="E67" s="1"/>
      <c r="F67" s="1"/>
      <c r="G67" s="1"/>
      <c r="H67" s="1"/>
      <c r="I67" s="1"/>
      <c r="J67" s="1"/>
      <c r="K67" s="1"/>
      <c r="L67" s="1"/>
      <c r="M67" s="1"/>
      <c r="N67" s="1"/>
      <c r="O67" s="1"/>
      <c r="P67" s="3"/>
      <c r="Q67" s="3"/>
      <c r="R67" s="3"/>
      <c r="S67" s="3"/>
      <c r="T67" s="3"/>
      <c r="U67" s="3"/>
      <c r="V67" s="3"/>
      <c r="W67" s="3"/>
      <c r="X67" s="3"/>
      <c r="Y67" s="3"/>
      <c r="Z67" s="3"/>
      <c r="AA67" s="3"/>
      <c r="AB67" s="3"/>
      <c r="AC67" s="3"/>
      <c r="AD67" s="3"/>
    </row>
    <row r="68" spans="1:30" x14ac:dyDescent="0.2">
      <c r="A68" s="1"/>
      <c r="B68" s="1"/>
      <c r="C68" s="1"/>
      <c r="D68" s="1"/>
      <c r="E68" s="1"/>
      <c r="F68" s="1"/>
      <c r="G68" s="1"/>
      <c r="H68" s="1"/>
      <c r="I68" s="1"/>
      <c r="J68" s="1"/>
      <c r="K68" s="1"/>
      <c r="L68" s="1"/>
      <c r="M68" s="1"/>
      <c r="N68" s="1"/>
      <c r="O68" s="1"/>
      <c r="P68" s="3"/>
      <c r="Q68" s="3"/>
      <c r="R68" s="3"/>
      <c r="S68" s="3"/>
      <c r="T68" s="3"/>
      <c r="U68" s="3"/>
      <c r="V68" s="3"/>
      <c r="W68" s="3"/>
      <c r="X68" s="3"/>
      <c r="Y68" s="3"/>
      <c r="Z68" s="3"/>
      <c r="AA68" s="3"/>
      <c r="AB68" s="3"/>
      <c r="AC68" s="3"/>
      <c r="AD68" s="3"/>
    </row>
    <row r="69" spans="1:30" x14ac:dyDescent="0.2">
      <c r="A69" s="1"/>
      <c r="B69" s="1"/>
      <c r="C69" s="1"/>
      <c r="D69" s="1"/>
      <c r="E69" s="1"/>
      <c r="F69" s="1"/>
      <c r="G69" s="1"/>
      <c r="H69" s="1"/>
      <c r="I69" s="1"/>
      <c r="J69" s="1"/>
      <c r="K69" s="1"/>
      <c r="L69" s="1"/>
      <c r="M69" s="1"/>
      <c r="N69" s="1"/>
      <c r="O69" s="1"/>
      <c r="P69" s="3"/>
      <c r="Q69" s="3"/>
      <c r="R69" s="3"/>
      <c r="S69" s="3"/>
      <c r="T69" s="3"/>
      <c r="U69" s="3"/>
      <c r="V69" s="3"/>
      <c r="W69" s="3"/>
      <c r="X69" s="3"/>
      <c r="Y69" s="3"/>
      <c r="Z69" s="3"/>
      <c r="AA69" s="3"/>
      <c r="AB69" s="3"/>
      <c r="AC69" s="3"/>
      <c r="AD69" s="3"/>
    </row>
    <row r="70" spans="1:30" x14ac:dyDescent="0.2">
      <c r="A70" s="1"/>
      <c r="B70" s="1"/>
      <c r="C70" s="536"/>
      <c r="D70" s="536"/>
      <c r="E70" s="536"/>
      <c r="F70" s="536"/>
      <c r="G70" s="536"/>
      <c r="H70" s="536"/>
      <c r="I70" s="536"/>
      <c r="J70" s="536"/>
      <c r="K70" s="536"/>
      <c r="L70" s="536"/>
      <c r="M70" s="1"/>
      <c r="N70" s="1"/>
      <c r="O70" s="1"/>
      <c r="P70" s="3"/>
      <c r="Q70" s="3"/>
      <c r="R70" s="3"/>
      <c r="S70" s="3"/>
      <c r="T70" s="3"/>
      <c r="U70" s="3"/>
      <c r="V70" s="3"/>
      <c r="W70" s="3"/>
      <c r="X70" s="3"/>
      <c r="Y70" s="3"/>
      <c r="Z70" s="3"/>
      <c r="AA70" s="3"/>
      <c r="AB70" s="3"/>
      <c r="AC70" s="3"/>
      <c r="AD70" s="3"/>
    </row>
    <row r="71" spans="1:30" x14ac:dyDescent="0.2">
      <c r="A71" s="1"/>
      <c r="B71" s="1"/>
      <c r="C71" s="536"/>
      <c r="D71" s="536"/>
      <c r="E71" s="536"/>
      <c r="F71" s="536"/>
      <c r="G71" s="536"/>
      <c r="H71" s="536"/>
      <c r="I71" s="536"/>
      <c r="J71" s="536"/>
      <c r="K71" s="536"/>
      <c r="L71" s="536"/>
      <c r="M71" s="1"/>
      <c r="N71" s="1"/>
      <c r="O71" s="1"/>
      <c r="P71" s="3"/>
      <c r="Q71" s="3"/>
      <c r="R71" s="3"/>
      <c r="S71" s="3"/>
      <c r="T71" s="3"/>
      <c r="U71" s="3"/>
      <c r="V71" s="3"/>
      <c r="W71" s="3"/>
      <c r="X71" s="3"/>
      <c r="Y71" s="3"/>
      <c r="Z71" s="3"/>
      <c r="AA71" s="3"/>
      <c r="AB71" s="3"/>
      <c r="AC71" s="3"/>
      <c r="AD71" s="3"/>
    </row>
    <row r="72" spans="1:30" x14ac:dyDescent="0.2">
      <c r="A72" s="1"/>
      <c r="B72" s="1"/>
      <c r="C72" s="536"/>
      <c r="D72" s="536"/>
      <c r="E72" s="536"/>
      <c r="F72" s="536"/>
      <c r="G72" s="536"/>
      <c r="H72" s="536"/>
      <c r="I72" s="536"/>
      <c r="J72" s="536"/>
      <c r="K72" s="536"/>
      <c r="L72" s="536"/>
      <c r="M72" s="1"/>
      <c r="N72" s="1"/>
      <c r="O72" s="1"/>
      <c r="P72" s="3"/>
      <c r="Q72" s="3"/>
      <c r="R72" s="3"/>
      <c r="S72" s="3"/>
      <c r="T72" s="3"/>
      <c r="U72" s="3"/>
      <c r="V72" s="3"/>
      <c r="W72" s="3"/>
      <c r="X72" s="3"/>
      <c r="Y72" s="3"/>
      <c r="Z72" s="3"/>
      <c r="AA72" s="3"/>
      <c r="AB72" s="3"/>
      <c r="AC72" s="3"/>
      <c r="AD72" s="3"/>
    </row>
    <row r="73" spans="1:30" x14ac:dyDescent="0.2">
      <c r="A73" s="1"/>
      <c r="B73" s="1"/>
      <c r="C73" s="536"/>
      <c r="D73" s="536"/>
      <c r="E73" s="536"/>
      <c r="F73" s="536"/>
      <c r="G73" s="536"/>
      <c r="H73" s="536"/>
      <c r="I73" s="536"/>
      <c r="J73" s="536"/>
      <c r="K73" s="536"/>
      <c r="L73" s="536"/>
      <c r="M73" s="1"/>
      <c r="N73" s="1"/>
      <c r="O73" s="1"/>
      <c r="P73" s="3"/>
      <c r="Q73" s="3"/>
      <c r="R73" s="3"/>
      <c r="S73" s="3"/>
      <c r="T73" s="3"/>
      <c r="U73" s="3"/>
      <c r="V73" s="3"/>
      <c r="W73" s="3"/>
      <c r="X73" s="3"/>
      <c r="Y73" s="3"/>
      <c r="Z73" s="3"/>
      <c r="AA73" s="3"/>
      <c r="AB73" s="3"/>
      <c r="AC73" s="3"/>
      <c r="AD73" s="3"/>
    </row>
    <row r="74" spans="1:30" x14ac:dyDescent="0.2">
      <c r="A74" s="1"/>
      <c r="B74" s="1"/>
      <c r="C74" s="537"/>
      <c r="D74" s="537"/>
      <c r="E74" s="537"/>
      <c r="F74" s="537"/>
      <c r="G74" s="537"/>
      <c r="H74" s="537"/>
      <c r="I74" s="537"/>
      <c r="J74" s="537"/>
      <c r="K74" s="537"/>
      <c r="L74" s="537"/>
      <c r="M74" s="1"/>
      <c r="N74" s="1"/>
      <c r="O74" s="1"/>
      <c r="P74" s="3"/>
      <c r="Q74" s="3"/>
      <c r="R74" s="3"/>
      <c r="S74" s="3"/>
      <c r="T74" s="3"/>
      <c r="U74" s="3"/>
      <c r="V74" s="3"/>
      <c r="W74" s="3"/>
      <c r="X74" s="3"/>
      <c r="Y74" s="3"/>
      <c r="Z74" s="3"/>
      <c r="AA74" s="3"/>
      <c r="AB74" s="3"/>
      <c r="AC74" s="3"/>
      <c r="AD74" s="3"/>
    </row>
    <row r="75" spans="1:30" x14ac:dyDescent="0.2">
      <c r="A75" s="1"/>
      <c r="B75" s="1"/>
      <c r="C75" s="537"/>
      <c r="D75" s="537"/>
      <c r="E75" s="537"/>
      <c r="F75" s="537"/>
      <c r="G75" s="537"/>
      <c r="H75" s="537"/>
      <c r="I75" s="537"/>
      <c r="J75" s="537"/>
      <c r="K75" s="537"/>
      <c r="L75" s="537"/>
      <c r="M75" s="1"/>
      <c r="N75" s="1"/>
      <c r="O75" s="1"/>
      <c r="P75" s="1"/>
      <c r="Q75" s="1"/>
      <c r="R75" s="1"/>
      <c r="S75" s="1"/>
      <c r="T75" s="1"/>
      <c r="U75" s="1"/>
    </row>
    <row r="76" spans="1:30" x14ac:dyDescent="0.2">
      <c r="A76" s="1"/>
      <c r="B76" s="1"/>
      <c r="C76" s="3"/>
      <c r="D76" s="3"/>
      <c r="E76" s="3"/>
      <c r="F76" s="3" t="str">
        <f>Introd.!G18</f>
        <v>Persona autònoma</v>
      </c>
      <c r="G76" s="3"/>
      <c r="H76" s="3"/>
      <c r="I76" s="3"/>
      <c r="J76" s="3"/>
      <c r="K76" s="537"/>
      <c r="L76" s="537"/>
      <c r="M76" s="536"/>
      <c r="N76" s="536"/>
      <c r="O76" s="536"/>
      <c r="P76" s="536"/>
      <c r="Q76" s="536"/>
      <c r="R76" s="1"/>
      <c r="S76" s="1"/>
      <c r="T76" s="1"/>
      <c r="U76" s="1"/>
    </row>
    <row r="77" spans="1:30" x14ac:dyDescent="0.2">
      <c r="A77" s="1"/>
      <c r="B77" s="1"/>
      <c r="C77" s="3"/>
      <c r="D77" s="3"/>
      <c r="E77" s="3"/>
      <c r="F77" s="3"/>
      <c r="G77" s="3"/>
      <c r="H77" s="538"/>
      <c r="I77" s="3"/>
      <c r="J77" s="3"/>
      <c r="K77" s="537"/>
      <c r="L77" s="537"/>
      <c r="M77" s="536"/>
      <c r="N77" s="536"/>
      <c r="O77" s="536"/>
      <c r="P77" s="536"/>
      <c r="Q77" s="536"/>
      <c r="R77" s="1"/>
      <c r="S77" s="1"/>
      <c r="T77" s="1"/>
      <c r="U77" s="1"/>
    </row>
    <row r="78" spans="1:30" x14ac:dyDescent="0.2">
      <c r="A78" s="1"/>
      <c r="B78" s="1"/>
      <c r="C78" s="3"/>
      <c r="D78" s="3"/>
      <c r="E78" s="3"/>
      <c r="F78" s="3"/>
      <c r="G78" s="3"/>
      <c r="H78" s="3"/>
      <c r="I78" s="3"/>
      <c r="J78" s="3"/>
      <c r="K78" s="537"/>
      <c r="L78" s="537"/>
      <c r="M78" s="536"/>
      <c r="N78" s="536"/>
      <c r="O78" s="536"/>
      <c r="P78" s="536"/>
      <c r="Q78" s="536"/>
      <c r="R78" s="1"/>
      <c r="S78" s="1"/>
      <c r="T78" s="1"/>
      <c r="U78" s="1"/>
    </row>
    <row r="79" spans="1:30" x14ac:dyDescent="0.2">
      <c r="A79" s="1"/>
      <c r="B79" s="1"/>
      <c r="C79" s="3"/>
      <c r="D79" s="3"/>
      <c r="E79" s="3"/>
      <c r="F79" s="3"/>
      <c r="G79" s="3"/>
      <c r="H79" s="3"/>
      <c r="I79" s="3"/>
      <c r="J79" s="3"/>
      <c r="K79" s="537"/>
      <c r="L79" s="537"/>
      <c r="M79" s="536"/>
      <c r="N79" s="536"/>
      <c r="O79" s="536"/>
      <c r="P79" s="536"/>
      <c r="Q79" s="536"/>
      <c r="R79" s="1"/>
      <c r="S79" s="1"/>
      <c r="T79" s="1"/>
      <c r="U79" s="1"/>
    </row>
    <row r="80" spans="1:30" x14ac:dyDescent="0.2">
      <c r="A80" s="1"/>
      <c r="B80" s="1"/>
      <c r="C80" s="3"/>
      <c r="D80" s="3"/>
      <c r="E80" s="3"/>
      <c r="F80" s="3"/>
      <c r="G80" s="3"/>
      <c r="H80" s="3"/>
      <c r="I80" s="3"/>
      <c r="J80" s="3"/>
      <c r="K80" s="537"/>
      <c r="L80" s="537"/>
      <c r="M80" s="536"/>
      <c r="N80" s="536"/>
      <c r="O80" s="536"/>
      <c r="P80" s="536"/>
      <c r="Q80" s="536"/>
      <c r="R80" s="1"/>
      <c r="S80" s="1"/>
      <c r="T80" s="1"/>
      <c r="U80" s="1"/>
    </row>
    <row r="81" spans="1:21" x14ac:dyDescent="0.2">
      <c r="A81" s="1"/>
      <c r="B81" s="1"/>
      <c r="C81" s="3"/>
      <c r="D81" s="3"/>
      <c r="E81" s="3"/>
      <c r="F81" s="3"/>
      <c r="G81" s="3"/>
      <c r="H81" s="3"/>
      <c r="I81" s="3"/>
      <c r="J81" s="3"/>
      <c r="K81" s="537"/>
      <c r="L81" s="537"/>
      <c r="M81" s="536"/>
      <c r="N81" s="536"/>
      <c r="O81" s="536"/>
      <c r="P81" s="536"/>
      <c r="Q81" s="536"/>
      <c r="R81" s="1"/>
      <c r="S81" s="1"/>
      <c r="T81" s="1"/>
      <c r="U81" s="1"/>
    </row>
    <row r="82" spans="1:21" x14ac:dyDescent="0.2">
      <c r="A82" s="1"/>
      <c r="B82" s="1"/>
      <c r="C82" s="3"/>
      <c r="D82" s="3"/>
      <c r="E82" s="3"/>
      <c r="F82" s="3"/>
      <c r="G82" s="3"/>
      <c r="H82" s="3"/>
      <c r="I82" s="3"/>
      <c r="J82" s="3"/>
      <c r="K82" s="537"/>
      <c r="L82" s="537"/>
      <c r="M82" s="536"/>
      <c r="N82" s="536"/>
      <c r="O82" s="536"/>
      <c r="P82" s="536"/>
      <c r="Q82" s="536"/>
      <c r="R82" s="1"/>
      <c r="S82" s="1"/>
      <c r="T82" s="1"/>
      <c r="U82" s="1"/>
    </row>
    <row r="83" spans="1:21" x14ac:dyDescent="0.2">
      <c r="A83" s="1"/>
      <c r="B83" s="1"/>
      <c r="C83" s="3"/>
      <c r="D83" s="3"/>
      <c r="E83" s="3"/>
      <c r="F83" s="3"/>
      <c r="G83" s="3"/>
      <c r="H83" s="3"/>
      <c r="I83" s="3"/>
      <c r="J83" s="3"/>
      <c r="K83" s="537"/>
      <c r="L83" s="537"/>
      <c r="M83" s="536"/>
      <c r="N83" s="536"/>
      <c r="O83" s="536"/>
      <c r="P83" s="536"/>
      <c r="Q83" s="536"/>
      <c r="R83" s="1"/>
      <c r="S83" s="1"/>
      <c r="T83" s="1"/>
      <c r="U83" s="1"/>
    </row>
    <row r="84" spans="1:21" x14ac:dyDescent="0.2">
      <c r="A84" s="1"/>
      <c r="B84" s="1"/>
      <c r="C84" s="3"/>
      <c r="D84" s="3" t="s">
        <v>129</v>
      </c>
      <c r="E84" s="3"/>
      <c r="F84" s="3" t="s">
        <v>130</v>
      </c>
      <c r="G84" s="3"/>
      <c r="H84" s="3" t="s">
        <v>131</v>
      </c>
      <c r="I84" s="3"/>
      <c r="J84" s="3"/>
      <c r="K84" s="537"/>
      <c r="L84" s="537"/>
      <c r="M84" s="536"/>
      <c r="N84" s="536"/>
      <c r="O84" s="536"/>
      <c r="P84" s="536"/>
      <c r="Q84" s="536"/>
      <c r="R84" s="1"/>
      <c r="S84" s="1"/>
      <c r="T84" s="1"/>
      <c r="U84" s="1"/>
    </row>
    <row r="85" spans="1:21" ht="15.75" x14ac:dyDescent="0.25">
      <c r="A85" s="1"/>
      <c r="B85" s="1"/>
      <c r="C85" s="539" t="s">
        <v>132</v>
      </c>
      <c r="D85" s="540" t="str">
        <f>IF(AND(F76="Persona autònoma",D23&gt;0),0.2*(D23+'2. Desp. Fixes'!F41),"0")</f>
        <v>0</v>
      </c>
      <c r="E85" s="541"/>
      <c r="F85" s="540" t="str">
        <f>IF(AND(F76="Persona autònoma",F23&gt;0),0.2*(F23+'2. Desp. Fixes'!J41),"0")</f>
        <v>0</v>
      </c>
      <c r="G85" s="541"/>
      <c r="H85" s="540" t="str">
        <f>IF(AND(F76="Persona autònoma",H23&gt;0),0.2*H23,"0")</f>
        <v>0</v>
      </c>
      <c r="I85" s="541"/>
      <c r="J85" s="542">
        <f>SUM(D85:H85)</f>
        <v>0</v>
      </c>
      <c r="K85" s="537"/>
      <c r="L85" s="537"/>
      <c r="M85" s="536"/>
      <c r="N85" s="536"/>
      <c r="O85" s="536"/>
      <c r="P85" s="536"/>
      <c r="Q85" s="536"/>
      <c r="R85" s="1"/>
      <c r="S85" s="1"/>
      <c r="T85" s="1"/>
      <c r="U85" s="1"/>
    </row>
    <row r="86" spans="1:21" ht="15.75" x14ac:dyDescent="0.25">
      <c r="A86" s="1"/>
      <c r="B86" s="1"/>
      <c r="C86" s="539" t="s">
        <v>133</v>
      </c>
      <c r="D86" s="540" t="str">
        <f>IF(AND(F76="Societat limitada o anònima",D23&gt;0),0.15*D23,"0")</f>
        <v>0</v>
      </c>
      <c r="E86" s="541"/>
      <c r="F86" s="540" t="str">
        <f>IF(AND(F76="Societat limitada o anònima",(F23+D23)&gt;0),(0.15*(D23+F23)-D86),"0")</f>
        <v>0</v>
      </c>
      <c r="G86" s="541"/>
      <c r="H86" s="543">
        <f>IF(AND(F76="Societat limitada o anònima", H23 &gt; 0),IF(D25&lt;=0,0.15*H23,0.23*H23),0)</f>
        <v>0</v>
      </c>
      <c r="I86" s="541"/>
      <c r="J86" s="542"/>
      <c r="K86" s="537"/>
      <c r="L86" s="537"/>
      <c r="M86" s="536"/>
      <c r="N86" s="536"/>
      <c r="O86" s="536"/>
      <c r="P86" s="536"/>
      <c r="Q86" s="536"/>
      <c r="R86" s="1"/>
      <c r="S86" s="1"/>
      <c r="T86" s="1"/>
      <c r="U86" s="1"/>
    </row>
    <row r="87" spans="1:21" ht="15.75" x14ac:dyDescent="0.25">
      <c r="A87" s="1"/>
      <c r="B87" s="1"/>
      <c r="C87" s="539" t="s">
        <v>134</v>
      </c>
      <c r="D87" s="540" t="str">
        <f>IF(AND(F76="Cooperativa",D23&gt;0),0.15*D23,"0")</f>
        <v>0</v>
      </c>
      <c r="E87" s="544"/>
      <c r="F87" s="540" t="str">
        <f>IF(AND(F76="Cooperativa",(F23+D23)&gt;0),(0.15*(D23+F23)-D87),"0")</f>
        <v>0</v>
      </c>
      <c r="G87" s="544"/>
      <c r="H87" s="543">
        <f>IF(AND(F76="Cooperativa",H23&gt;0),H23*0.2,0)</f>
        <v>0</v>
      </c>
      <c r="I87" s="544"/>
      <c r="J87" s="542">
        <f>SUM(D87:H87)</f>
        <v>0</v>
      </c>
      <c r="K87" s="537"/>
      <c r="L87" s="537"/>
      <c r="M87" s="536"/>
      <c r="N87" s="536"/>
      <c r="O87" s="536"/>
      <c r="P87" s="536"/>
      <c r="Q87" s="536"/>
      <c r="R87" s="1"/>
      <c r="S87" s="1"/>
      <c r="T87" s="1"/>
      <c r="U87" s="1"/>
    </row>
    <row r="88" spans="1:21" ht="15.75" x14ac:dyDescent="0.25">
      <c r="A88" s="1"/>
      <c r="B88" s="1"/>
      <c r="C88" s="545" t="s">
        <v>135</v>
      </c>
      <c r="D88" s="316" t="str">
        <f>IF(F76="Associació","0","0")</f>
        <v>0</v>
      </c>
      <c r="E88" s="3"/>
      <c r="F88" s="316" t="str">
        <f>IF(F76="Associació","0","0")</f>
        <v>0</v>
      </c>
      <c r="G88" s="3"/>
      <c r="H88" s="316" t="str">
        <f>IF(F76="Associació","0","0")</f>
        <v>0</v>
      </c>
      <c r="I88" s="3"/>
      <c r="J88" s="542">
        <f>SUM(D88:H88)</f>
        <v>0</v>
      </c>
      <c r="K88" s="537"/>
      <c r="L88" s="537"/>
      <c r="M88" s="536"/>
      <c r="N88" s="536"/>
      <c r="O88" s="536"/>
      <c r="P88" s="536"/>
      <c r="Q88" s="536"/>
      <c r="R88" s="1"/>
      <c r="S88" s="1"/>
      <c r="T88" s="1"/>
      <c r="U88" s="1"/>
    </row>
    <row r="89" spans="1:21" x14ac:dyDescent="0.2">
      <c r="A89" s="1"/>
      <c r="B89" s="1"/>
      <c r="C89" s="316" t="s">
        <v>136</v>
      </c>
      <c r="D89" s="546">
        <f>SUM(D85:D88)</f>
        <v>0</v>
      </c>
      <c r="E89" s="3"/>
      <c r="F89" s="546">
        <f>SUM(F85:F88)</f>
        <v>0</v>
      </c>
      <c r="G89" s="3"/>
      <c r="H89" s="546">
        <f>SUM(H85:H88)</f>
        <v>0</v>
      </c>
      <c r="I89" s="3"/>
      <c r="J89" s="3"/>
      <c r="K89" s="537"/>
      <c r="L89" s="537"/>
      <c r="M89" s="536"/>
      <c r="N89" s="536"/>
      <c r="O89" s="536"/>
      <c r="P89" s="536"/>
      <c r="Q89" s="536"/>
      <c r="R89" s="1"/>
      <c r="S89" s="1"/>
      <c r="T89" s="1"/>
      <c r="U89" s="1"/>
    </row>
    <row r="90" spans="1:21" x14ac:dyDescent="0.2">
      <c r="A90" s="1"/>
      <c r="B90" s="1"/>
      <c r="C90" s="316"/>
      <c r="D90" s="546"/>
      <c r="E90" s="3"/>
      <c r="F90" s="546"/>
      <c r="G90" s="3"/>
      <c r="H90" s="546"/>
      <c r="I90" s="3"/>
      <c r="J90" s="3"/>
      <c r="K90" s="537"/>
      <c r="L90" s="537"/>
      <c r="M90" s="536"/>
      <c r="N90" s="536"/>
      <c r="O90" s="536"/>
      <c r="P90" s="536"/>
      <c r="Q90" s="536"/>
      <c r="R90" s="1"/>
      <c r="S90" s="1"/>
      <c r="T90" s="1"/>
      <c r="U90" s="1"/>
    </row>
    <row r="91" spans="1:21" x14ac:dyDescent="0.2">
      <c r="A91" s="1"/>
      <c r="B91" s="1"/>
      <c r="C91" s="316"/>
      <c r="D91" s="546" t="s">
        <v>137</v>
      </c>
      <c r="E91" s="3"/>
      <c r="F91" s="546"/>
      <c r="G91" s="3"/>
      <c r="H91" s="546"/>
      <c r="I91" s="3"/>
      <c r="J91" s="3"/>
      <c r="K91" s="537"/>
      <c r="L91" s="537"/>
      <c r="M91" s="536"/>
      <c r="N91" s="536"/>
      <c r="O91" s="536"/>
      <c r="P91" s="536"/>
      <c r="Q91" s="536"/>
      <c r="R91" s="1"/>
      <c r="S91" s="1"/>
      <c r="T91" s="1"/>
      <c r="U91" s="1"/>
    </row>
    <row r="92" spans="1:21" x14ac:dyDescent="0.2">
      <c r="A92" s="1"/>
      <c r="B92" s="1"/>
      <c r="C92" s="316"/>
      <c r="D92" s="546" t="s">
        <v>138</v>
      </c>
      <c r="E92" s="3"/>
      <c r="F92" s="546"/>
      <c r="G92" s="3"/>
      <c r="H92" s="547">
        <f>IF(H23&lt;=0,0,IF((D25&lt;=0),0.15*J23-F25,0.23*H23+0.15*F23-F25))</f>
        <v>0</v>
      </c>
      <c r="I92" s="3"/>
      <c r="J92" s="3"/>
      <c r="K92" s="537"/>
      <c r="L92" s="537"/>
      <c r="M92" s="536"/>
      <c r="N92" s="536"/>
      <c r="O92" s="536"/>
      <c r="P92" s="536"/>
      <c r="Q92" s="536"/>
      <c r="R92" s="1"/>
      <c r="S92" s="1"/>
      <c r="T92" s="1"/>
      <c r="U92" s="1"/>
    </row>
    <row r="93" spans="1:21" x14ac:dyDescent="0.2">
      <c r="A93" s="1"/>
      <c r="B93" s="1"/>
      <c r="C93" s="316"/>
      <c r="D93" s="546" t="s">
        <v>139</v>
      </c>
      <c r="E93" s="3"/>
      <c r="F93" s="546"/>
      <c r="G93" s="3"/>
      <c r="H93" s="546"/>
      <c r="I93" s="3"/>
      <c r="J93" s="3"/>
      <c r="K93" s="537"/>
      <c r="L93" s="537"/>
      <c r="M93" s="536"/>
      <c r="N93" s="536"/>
      <c r="O93" s="536"/>
      <c r="P93" s="536"/>
      <c r="Q93" s="536"/>
      <c r="R93" s="1"/>
      <c r="S93" s="1"/>
      <c r="T93" s="1"/>
      <c r="U93" s="1"/>
    </row>
    <row r="94" spans="1:21" x14ac:dyDescent="0.2">
      <c r="A94" s="1"/>
      <c r="B94" s="1"/>
      <c r="C94" s="3"/>
      <c r="D94" s="3" t="s">
        <v>140</v>
      </c>
      <c r="E94" s="3"/>
      <c r="F94" s="3"/>
      <c r="G94" s="3"/>
      <c r="H94" s="3">
        <f>IF(D25&lt;=0,0.15*J23-F25,"sota")</f>
        <v>0</v>
      </c>
      <c r="I94" s="3"/>
      <c r="J94" s="3"/>
      <c r="K94" s="537"/>
      <c r="L94" s="537"/>
      <c r="M94" s="536"/>
      <c r="N94" s="536"/>
      <c r="O94" s="536"/>
      <c r="P94" s="536"/>
      <c r="Q94" s="536"/>
      <c r="R94" s="1"/>
      <c r="S94" s="1"/>
      <c r="T94" s="1"/>
      <c r="U94" s="1"/>
    </row>
    <row r="95" spans="1:21" x14ac:dyDescent="0.2">
      <c r="A95" s="1"/>
      <c r="B95" s="1"/>
      <c r="C95" s="3"/>
      <c r="D95" s="3" t="s">
        <v>141</v>
      </c>
      <c r="E95" s="3"/>
      <c r="F95" s="3"/>
      <c r="G95" s="3"/>
      <c r="H95" s="3">
        <f>0.23*H23+0.15*F23-F25</f>
        <v>0</v>
      </c>
      <c r="I95" s="3"/>
      <c r="J95" s="3"/>
      <c r="K95" s="537"/>
      <c r="L95" s="537"/>
      <c r="M95" s="536"/>
      <c r="N95" s="536"/>
      <c r="O95" s="536"/>
      <c r="P95" s="536"/>
      <c r="Q95" s="536"/>
      <c r="R95" s="1"/>
      <c r="S95" s="1"/>
      <c r="T95" s="1"/>
      <c r="U95" s="1"/>
    </row>
    <row r="96" spans="1:21" x14ac:dyDescent="0.2">
      <c r="A96" s="1"/>
      <c r="B96" s="1"/>
      <c r="C96" s="3"/>
      <c r="D96" s="3"/>
      <c r="E96" s="3"/>
      <c r="F96" s="3"/>
      <c r="G96" s="3"/>
      <c r="H96" s="3"/>
      <c r="I96" s="3"/>
      <c r="J96" s="3"/>
      <c r="K96" s="537"/>
      <c r="L96" s="537"/>
      <c r="M96" s="536"/>
      <c r="N96" s="536"/>
      <c r="O96" s="536"/>
      <c r="P96" s="536"/>
      <c r="Q96" s="536"/>
      <c r="R96" s="1"/>
      <c r="S96" s="1"/>
      <c r="T96" s="1"/>
      <c r="U96" s="1"/>
    </row>
    <row r="97" spans="1:21" x14ac:dyDescent="0.2">
      <c r="A97" s="1"/>
      <c r="B97" s="1"/>
      <c r="C97" s="3"/>
      <c r="D97" s="3"/>
      <c r="E97" s="3"/>
      <c r="F97" s="3"/>
      <c r="G97" s="3"/>
      <c r="H97" s="3"/>
      <c r="I97" s="3"/>
      <c r="J97" s="3"/>
      <c r="K97" s="537"/>
      <c r="L97" s="537"/>
      <c r="M97" s="536"/>
      <c r="N97" s="536"/>
      <c r="O97" s="536"/>
      <c r="P97" s="536"/>
      <c r="Q97" s="536"/>
      <c r="R97" s="1"/>
      <c r="S97" s="1"/>
      <c r="T97" s="1"/>
      <c r="U97" s="1"/>
    </row>
    <row r="98" spans="1:21" x14ac:dyDescent="0.2">
      <c r="A98" s="1"/>
      <c r="B98" s="1"/>
      <c r="C98" s="3"/>
      <c r="D98" s="3" t="s">
        <v>142</v>
      </c>
      <c r="E98" s="548">
        <f>D7</f>
        <v>2024</v>
      </c>
      <c r="F98" s="548">
        <f>F7</f>
        <v>2025</v>
      </c>
      <c r="G98" s="548">
        <f>H7</f>
        <v>2026</v>
      </c>
      <c r="H98" s="3"/>
      <c r="I98" s="3"/>
      <c r="J98" s="3"/>
      <c r="K98" s="537"/>
      <c r="L98" s="537"/>
      <c r="M98" s="536"/>
      <c r="N98" s="536"/>
      <c r="O98" s="536"/>
      <c r="P98" s="536"/>
      <c r="Q98" s="536"/>
      <c r="R98" s="1"/>
      <c r="S98" s="1"/>
      <c r="T98" s="1"/>
      <c r="U98" s="1"/>
    </row>
    <row r="99" spans="1:21" x14ac:dyDescent="0.2">
      <c r="A99" s="1"/>
      <c r="B99" s="1"/>
      <c r="C99" s="3"/>
      <c r="D99" s="3" t="s">
        <v>143</v>
      </c>
      <c r="E99" s="549">
        <f>D13</f>
        <v>0</v>
      </c>
      <c r="F99" s="549">
        <f>F13</f>
        <v>0</v>
      </c>
      <c r="G99" s="549">
        <f>H13</f>
        <v>0</v>
      </c>
      <c r="H99" s="3"/>
      <c r="I99" s="3"/>
      <c r="J99" s="3"/>
      <c r="K99" s="537"/>
      <c r="L99" s="537"/>
      <c r="M99" s="536"/>
      <c r="N99" s="536"/>
      <c r="O99" s="536"/>
      <c r="P99" s="536"/>
      <c r="Q99" s="536"/>
      <c r="R99" s="1"/>
      <c r="S99" s="1"/>
      <c r="T99" s="1"/>
      <c r="U99" s="1"/>
    </row>
    <row r="100" spans="1:21" x14ac:dyDescent="0.2">
      <c r="A100" s="1"/>
      <c r="B100" s="1"/>
      <c r="C100" s="3"/>
      <c r="D100" s="3" t="s">
        <v>144</v>
      </c>
      <c r="E100" s="549">
        <f>D13-D23</f>
        <v>0</v>
      </c>
      <c r="F100" s="549">
        <f>F13-F23</f>
        <v>0</v>
      </c>
      <c r="G100" s="549">
        <f>H13-H23</f>
        <v>0</v>
      </c>
      <c r="H100" s="3"/>
      <c r="I100" s="3"/>
      <c r="J100" s="3"/>
      <c r="K100" s="537"/>
      <c r="L100" s="537"/>
      <c r="M100" s="536"/>
      <c r="N100" s="536"/>
      <c r="O100" s="536"/>
      <c r="P100" s="536"/>
      <c r="Q100" s="536"/>
      <c r="R100" s="1"/>
      <c r="S100" s="1"/>
      <c r="T100" s="1"/>
      <c r="U100" s="1"/>
    </row>
    <row r="101" spans="1:21" x14ac:dyDescent="0.2">
      <c r="A101" s="1"/>
      <c r="B101" s="1"/>
      <c r="C101" s="3"/>
      <c r="D101" s="3" t="s">
        <v>145</v>
      </c>
      <c r="E101" s="549">
        <f>D27</f>
        <v>0</v>
      </c>
      <c r="F101" s="549">
        <f>F27</f>
        <v>0</v>
      </c>
      <c r="G101" s="549">
        <f>H27</f>
        <v>0</v>
      </c>
      <c r="H101" s="3"/>
      <c r="I101" s="3"/>
      <c r="J101" s="3"/>
      <c r="K101" s="537"/>
      <c r="L101" s="537"/>
      <c r="M101" s="536"/>
      <c r="N101" s="536"/>
      <c r="O101" s="536"/>
      <c r="P101" s="536"/>
      <c r="Q101" s="536"/>
      <c r="R101" s="1"/>
      <c r="S101" s="1"/>
      <c r="T101" s="1"/>
      <c r="U101" s="1"/>
    </row>
    <row r="102" spans="1:21" x14ac:dyDescent="0.2">
      <c r="A102" s="1"/>
      <c r="B102" s="1"/>
      <c r="C102" s="3"/>
      <c r="D102" s="3" t="s">
        <v>26</v>
      </c>
      <c r="E102" s="3">
        <f>E100+E99</f>
        <v>0</v>
      </c>
      <c r="F102" s="3">
        <f>+F101+F100+F99</f>
        <v>0</v>
      </c>
      <c r="G102" s="3">
        <f>+G101+G100+G99</f>
        <v>0</v>
      </c>
      <c r="H102" s="3"/>
      <c r="I102" s="3"/>
      <c r="J102" s="3"/>
      <c r="K102" s="537"/>
      <c r="L102" s="537"/>
      <c r="M102" s="536"/>
      <c r="N102" s="536"/>
      <c r="O102" s="536"/>
      <c r="P102" s="536"/>
      <c r="Q102" s="536"/>
      <c r="R102" s="1"/>
      <c r="S102" s="1"/>
      <c r="T102" s="1"/>
      <c r="U102" s="1"/>
    </row>
    <row r="103" spans="1:21" x14ac:dyDescent="0.2">
      <c r="A103" s="1"/>
      <c r="B103" s="1"/>
      <c r="C103" s="3"/>
      <c r="D103" s="3"/>
      <c r="E103" s="3">
        <f>D7</f>
        <v>2024</v>
      </c>
      <c r="F103" s="3">
        <f>F7</f>
        <v>2025</v>
      </c>
      <c r="G103" s="3">
        <f>H7</f>
        <v>2026</v>
      </c>
      <c r="H103" s="3"/>
      <c r="I103" s="3"/>
      <c r="J103" s="3"/>
      <c r="K103" s="537"/>
      <c r="L103" s="537"/>
      <c r="M103" s="536"/>
      <c r="N103" s="536"/>
      <c r="O103" s="536"/>
      <c r="P103" s="536"/>
      <c r="Q103" s="536"/>
      <c r="R103" s="1"/>
      <c r="S103" s="1"/>
      <c r="T103" s="1"/>
      <c r="U103" s="1"/>
    </row>
    <row r="104" spans="1:21" x14ac:dyDescent="0.2">
      <c r="A104" s="1"/>
      <c r="B104" s="1"/>
      <c r="C104" s="3"/>
      <c r="D104" s="550" t="str">
        <f>C11</f>
        <v>COMPRES (COST VARIABLE)</v>
      </c>
      <c r="E104" s="317">
        <f>D11</f>
        <v>0</v>
      </c>
      <c r="F104" s="317">
        <f>F11</f>
        <v>0</v>
      </c>
      <c r="G104" s="317">
        <f>H11</f>
        <v>0</v>
      </c>
      <c r="H104" s="3"/>
      <c r="I104" s="3"/>
      <c r="J104" s="3"/>
      <c r="K104" s="537"/>
      <c r="L104" s="537"/>
      <c r="M104" s="536"/>
      <c r="N104" s="536"/>
      <c r="O104" s="536"/>
      <c r="P104" s="536"/>
      <c r="Q104" s="536"/>
      <c r="R104" s="1"/>
      <c r="S104" s="1"/>
      <c r="T104" s="1"/>
      <c r="U104" s="1"/>
    </row>
    <row r="105" spans="1:21" x14ac:dyDescent="0.2">
      <c r="A105" s="1"/>
      <c r="B105" s="1"/>
      <c r="C105" s="3"/>
      <c r="D105" s="551" t="str">
        <f t="shared" ref="D105:E108" si="1">C15</f>
        <v>SOUS I SALARIS</v>
      </c>
      <c r="E105" s="317">
        <f t="shared" si="1"/>
        <v>0</v>
      </c>
      <c r="F105" s="317">
        <f>F15</f>
        <v>0</v>
      </c>
      <c r="G105" s="317">
        <f>H15</f>
        <v>0</v>
      </c>
      <c r="H105" s="3"/>
      <c r="I105" s="3"/>
      <c r="J105" s="3"/>
      <c r="K105" s="537"/>
      <c r="L105" s="537"/>
      <c r="M105" s="536"/>
      <c r="N105" s="536"/>
      <c r="O105" s="536"/>
      <c r="P105" s="536"/>
      <c r="Q105" s="536"/>
      <c r="R105" s="1"/>
      <c r="S105" s="1"/>
      <c r="T105" s="1"/>
      <c r="U105" s="1"/>
    </row>
    <row r="106" spans="1:21" x14ac:dyDescent="0.2">
      <c r="A106" s="1"/>
      <c r="B106" s="1"/>
      <c r="C106" s="3"/>
      <c r="D106" s="551" t="str">
        <f t="shared" si="1"/>
        <v>DESPESA DE LLOGUER</v>
      </c>
      <c r="E106" s="317">
        <f t="shared" si="1"/>
        <v>0</v>
      </c>
      <c r="F106" s="317">
        <f>F16</f>
        <v>0</v>
      </c>
      <c r="G106" s="317">
        <f>H16</f>
        <v>0</v>
      </c>
      <c r="H106" s="3"/>
      <c r="I106" s="3"/>
      <c r="J106" s="3"/>
      <c r="K106" s="537"/>
      <c r="L106" s="537"/>
      <c r="M106" s="536"/>
      <c r="N106" s="536"/>
      <c r="O106" s="536"/>
      <c r="P106" s="536"/>
      <c r="Q106" s="536"/>
      <c r="R106" s="1"/>
      <c r="S106" s="1"/>
      <c r="T106" s="1"/>
      <c r="U106" s="1"/>
    </row>
    <row r="107" spans="1:21" x14ac:dyDescent="0.2">
      <c r="A107" s="1"/>
      <c r="B107" s="1"/>
      <c r="C107" s="3"/>
      <c r="D107" s="551" t="str">
        <f t="shared" si="1"/>
        <v>SUBMINISTRAMENTS</v>
      </c>
      <c r="E107" s="317">
        <f t="shared" si="1"/>
        <v>0</v>
      </c>
      <c r="F107" s="317">
        <f>F17</f>
        <v>0</v>
      </c>
      <c r="G107" s="317">
        <f>H17</f>
        <v>0</v>
      </c>
      <c r="H107" s="3"/>
      <c r="I107" s="3"/>
      <c r="J107" s="3"/>
      <c r="K107" s="3"/>
      <c r="L107" s="3"/>
      <c r="M107" s="1"/>
      <c r="N107" s="1"/>
      <c r="O107" s="1"/>
      <c r="P107" s="1"/>
      <c r="Q107" s="1"/>
      <c r="R107" s="1"/>
      <c r="S107" s="1"/>
      <c r="T107" s="1"/>
      <c r="U107" s="1"/>
    </row>
    <row r="108" spans="1:21" x14ac:dyDescent="0.2">
      <c r="A108" s="1"/>
      <c r="B108" s="1"/>
      <c r="C108" s="3"/>
      <c r="D108" s="551" t="str">
        <f t="shared" si="1"/>
        <v>SERVEIS EXTERIORS</v>
      </c>
      <c r="E108" s="317">
        <f t="shared" si="1"/>
        <v>0</v>
      </c>
      <c r="F108" s="317">
        <f>F18</f>
        <v>0</v>
      </c>
      <c r="G108" s="317">
        <f>H18</f>
        <v>0</v>
      </c>
      <c r="H108" s="3"/>
      <c r="I108" s="3"/>
      <c r="J108" s="3"/>
      <c r="K108" s="3"/>
      <c r="L108" s="3"/>
      <c r="M108" s="1"/>
      <c r="N108" s="1"/>
      <c r="O108" s="1"/>
      <c r="P108" s="1"/>
      <c r="Q108" s="1"/>
      <c r="R108" s="1"/>
      <c r="S108" s="1"/>
      <c r="T108" s="1"/>
      <c r="U108" s="1"/>
    </row>
    <row r="109" spans="1:21" x14ac:dyDescent="0.2">
      <c r="A109" s="1"/>
      <c r="B109" s="1"/>
      <c r="C109" s="3"/>
      <c r="D109" s="3"/>
      <c r="E109" s="3"/>
      <c r="F109" s="3"/>
      <c r="G109" s="3"/>
      <c r="H109" s="3"/>
      <c r="I109" s="3"/>
      <c r="J109" s="3"/>
      <c r="K109" s="3"/>
      <c r="L109" s="3"/>
      <c r="M109" s="1"/>
      <c r="N109" s="1"/>
      <c r="O109" s="1"/>
      <c r="P109" s="1"/>
      <c r="Q109" s="1"/>
      <c r="R109" s="1"/>
      <c r="S109" s="1"/>
      <c r="T109" s="1"/>
      <c r="U109" s="1"/>
    </row>
    <row r="110" spans="1:21" x14ac:dyDescent="0.2">
      <c r="A110" s="1"/>
      <c r="B110" s="1"/>
      <c r="C110" s="3"/>
      <c r="D110" s="3"/>
      <c r="E110" s="3"/>
      <c r="F110" s="3"/>
      <c r="G110" s="3"/>
      <c r="H110" s="3"/>
      <c r="I110" s="3"/>
      <c r="J110" s="3"/>
      <c r="K110" s="3"/>
      <c r="L110" s="3"/>
      <c r="M110" s="1"/>
      <c r="N110" s="1"/>
      <c r="O110" s="1"/>
      <c r="P110" s="1"/>
      <c r="Q110" s="1"/>
      <c r="R110" s="1"/>
      <c r="S110" s="1"/>
      <c r="T110" s="1"/>
      <c r="U110" s="1"/>
    </row>
    <row r="111" spans="1:21" x14ac:dyDescent="0.2">
      <c r="A111" s="1"/>
      <c r="B111" s="1"/>
      <c r="C111" s="3"/>
      <c r="D111" s="3"/>
      <c r="E111" s="326">
        <f>SUM(X26:X36)</f>
        <v>0</v>
      </c>
      <c r="F111" s="326">
        <f>SUM(Y26:Y36)</f>
        <v>0</v>
      </c>
      <c r="G111" s="326">
        <f>SUM(Z26:Z36)</f>
        <v>0</v>
      </c>
      <c r="H111" s="3"/>
      <c r="I111" s="3"/>
      <c r="J111" s="3"/>
      <c r="K111" s="3"/>
      <c r="L111" s="3"/>
      <c r="M111" s="1"/>
      <c r="N111" s="1"/>
      <c r="O111" s="1"/>
      <c r="P111" s="1"/>
      <c r="Q111" s="1"/>
      <c r="R111" s="1"/>
      <c r="S111" s="1"/>
      <c r="T111" s="1"/>
      <c r="U111" s="1"/>
    </row>
    <row r="112" spans="1:21" x14ac:dyDescent="0.2">
      <c r="A112" s="1"/>
      <c r="B112" s="1"/>
      <c r="C112" s="3"/>
      <c r="D112" s="3"/>
      <c r="E112" s="3">
        <f>E103</f>
        <v>2024</v>
      </c>
      <c r="F112" s="3">
        <f>F103</f>
        <v>2025</v>
      </c>
      <c r="G112" s="3">
        <f>G103</f>
        <v>2026</v>
      </c>
      <c r="H112" s="3"/>
      <c r="I112" s="3"/>
      <c r="J112" s="3"/>
      <c r="K112" s="3"/>
      <c r="L112" s="3"/>
      <c r="M112" s="1"/>
      <c r="N112" s="1"/>
      <c r="O112" s="1"/>
      <c r="P112" s="1"/>
      <c r="Q112" s="1"/>
      <c r="R112" s="1"/>
      <c r="S112" s="1"/>
      <c r="T112" s="1"/>
      <c r="U112" s="1"/>
    </row>
    <row r="113" spans="1:21" x14ac:dyDescent="0.2">
      <c r="A113" s="1"/>
      <c r="B113" s="1"/>
      <c r="C113" s="3"/>
      <c r="D113" s="317" t="str">
        <f>D104</f>
        <v>COMPRES (COST VARIABLE)</v>
      </c>
      <c r="E113" s="552" t="e">
        <f>E104/$E$119</f>
        <v>#DIV/0!</v>
      </c>
      <c r="F113" s="552" t="e">
        <f>F104/$F$119</f>
        <v>#DIV/0!</v>
      </c>
      <c r="G113" s="552" t="e">
        <f>G104/$G$119</f>
        <v>#DIV/0!</v>
      </c>
      <c r="H113" s="3"/>
      <c r="I113" s="3"/>
      <c r="J113" s="3"/>
      <c r="K113" s="3"/>
      <c r="L113" s="3"/>
      <c r="M113" s="1"/>
      <c r="N113" s="1"/>
      <c r="O113" s="1"/>
      <c r="P113" s="1"/>
      <c r="Q113" s="1"/>
      <c r="R113" s="1"/>
      <c r="S113" s="1"/>
      <c r="T113" s="1"/>
      <c r="U113" s="1"/>
    </row>
    <row r="114" spans="1:21" x14ac:dyDescent="0.2">
      <c r="A114" s="1"/>
      <c r="B114" s="1"/>
      <c r="C114" s="3"/>
      <c r="D114" s="317" t="str">
        <f>D105</f>
        <v>SOUS I SALARIS</v>
      </c>
      <c r="E114" s="552" t="e">
        <f>E105/$E$119</f>
        <v>#DIV/0!</v>
      </c>
      <c r="F114" s="552" t="e">
        <f>F105/$F$119</f>
        <v>#DIV/0!</v>
      </c>
      <c r="G114" s="552" t="e">
        <f>G105/$G$119</f>
        <v>#DIV/0!</v>
      </c>
      <c r="H114" s="3"/>
      <c r="I114" s="3"/>
      <c r="J114" s="3"/>
      <c r="K114" s="3"/>
      <c r="L114" s="3"/>
      <c r="M114" s="1"/>
      <c r="N114" s="1"/>
      <c r="O114" s="1"/>
      <c r="P114" s="1"/>
      <c r="Q114" s="1"/>
      <c r="R114" s="1"/>
      <c r="S114" s="1"/>
      <c r="T114" s="1"/>
      <c r="U114" s="1"/>
    </row>
    <row r="115" spans="1:21" x14ac:dyDescent="0.2">
      <c r="A115" s="1"/>
      <c r="B115" s="1"/>
      <c r="C115" s="3"/>
      <c r="D115" s="317" t="str">
        <f>D106</f>
        <v>DESPESA DE LLOGUER</v>
      </c>
      <c r="E115" s="552" t="e">
        <f>E106/$E$119</f>
        <v>#DIV/0!</v>
      </c>
      <c r="F115" s="552" t="e">
        <f>F106/$F$119</f>
        <v>#DIV/0!</v>
      </c>
      <c r="G115" s="552" t="e">
        <f>G106/$G$119</f>
        <v>#DIV/0!</v>
      </c>
      <c r="H115" s="3"/>
      <c r="I115" s="3"/>
      <c r="J115" s="3"/>
      <c r="K115" s="3"/>
      <c r="L115" s="3"/>
      <c r="M115" s="1"/>
      <c r="N115" s="1"/>
      <c r="O115" s="1"/>
      <c r="P115" s="1"/>
      <c r="Q115" s="1"/>
      <c r="R115" s="1"/>
      <c r="S115" s="1"/>
      <c r="T115" s="1"/>
      <c r="U115" s="1"/>
    </row>
    <row r="116" spans="1:21" x14ac:dyDescent="0.2">
      <c r="A116" s="1"/>
      <c r="B116" s="1"/>
      <c r="C116" s="3"/>
      <c r="D116" s="317" t="str">
        <f>D107</f>
        <v>SUBMINISTRAMENTS</v>
      </c>
      <c r="E116" s="552" t="e">
        <f>E107/$E$119</f>
        <v>#DIV/0!</v>
      </c>
      <c r="F116" s="552" t="e">
        <f>F107/$F$119</f>
        <v>#DIV/0!</v>
      </c>
      <c r="G116" s="552" t="e">
        <f>G107/$G$119</f>
        <v>#DIV/0!</v>
      </c>
      <c r="H116" s="3"/>
      <c r="I116" s="3"/>
      <c r="J116" s="3"/>
      <c r="K116" s="3"/>
      <c r="L116" s="3"/>
      <c r="M116" s="1"/>
      <c r="N116" s="1"/>
      <c r="O116" s="1"/>
      <c r="P116" s="1"/>
      <c r="Q116" s="1"/>
      <c r="R116" s="1"/>
      <c r="S116" s="1"/>
      <c r="T116" s="1"/>
      <c r="U116" s="1"/>
    </row>
    <row r="117" spans="1:21" x14ac:dyDescent="0.2">
      <c r="A117" s="1"/>
      <c r="B117" s="1"/>
      <c r="C117" s="3"/>
      <c r="D117" s="317" t="str">
        <f>D108</f>
        <v>SERVEIS EXTERIORS</v>
      </c>
      <c r="E117" s="552" t="e">
        <f>E108/$E$119</f>
        <v>#DIV/0!</v>
      </c>
      <c r="F117" s="552" t="e">
        <f>F108/$F$119</f>
        <v>#DIV/0!</v>
      </c>
      <c r="G117" s="552" t="e">
        <f>G108/$G$119</f>
        <v>#DIV/0!</v>
      </c>
      <c r="H117" s="3"/>
      <c r="I117" s="3"/>
      <c r="J117" s="3"/>
      <c r="K117" s="3"/>
      <c r="L117" s="3"/>
      <c r="M117" s="1"/>
      <c r="N117" s="1"/>
      <c r="O117" s="1"/>
      <c r="P117" s="1"/>
      <c r="Q117" s="1"/>
      <c r="R117" s="1"/>
      <c r="S117" s="1"/>
      <c r="T117" s="1"/>
      <c r="U117" s="1"/>
    </row>
    <row r="118" spans="1:21" x14ac:dyDescent="0.2">
      <c r="A118" s="1"/>
      <c r="B118" s="1"/>
      <c r="C118" s="3"/>
      <c r="D118" s="317"/>
      <c r="E118" s="552"/>
      <c r="F118" s="552"/>
      <c r="G118" s="552"/>
      <c r="H118" s="3"/>
      <c r="I118" s="3"/>
      <c r="J118" s="3"/>
      <c r="K118" s="3"/>
      <c r="L118" s="3"/>
      <c r="M118" s="1"/>
      <c r="N118" s="1"/>
      <c r="O118" s="1"/>
      <c r="P118" s="1"/>
      <c r="Q118" s="1"/>
      <c r="R118" s="1"/>
      <c r="S118" s="1"/>
      <c r="T118" s="1"/>
      <c r="U118" s="1"/>
    </row>
    <row r="119" spans="1:21" x14ac:dyDescent="0.2">
      <c r="A119" s="1"/>
      <c r="B119" s="1"/>
      <c r="C119" s="3"/>
      <c r="D119" s="317" t="s">
        <v>87</v>
      </c>
      <c r="E119" s="317">
        <f>D9</f>
        <v>0</v>
      </c>
      <c r="F119" s="317">
        <f>F9</f>
        <v>0</v>
      </c>
      <c r="G119" s="317">
        <f>H9</f>
        <v>0</v>
      </c>
      <c r="H119" s="3"/>
      <c r="I119" s="3"/>
      <c r="J119" s="3"/>
      <c r="K119" s="3"/>
      <c r="L119" s="3"/>
      <c r="M119" s="1"/>
      <c r="N119" s="1"/>
      <c r="O119" s="1"/>
      <c r="P119" s="1"/>
      <c r="Q119" s="1"/>
      <c r="R119" s="1"/>
      <c r="S119" s="1"/>
      <c r="T119" s="1"/>
      <c r="U119" s="1"/>
    </row>
    <row r="120" spans="1:21" x14ac:dyDescent="0.2">
      <c r="A120" s="1"/>
      <c r="B120" s="1"/>
      <c r="C120" s="3"/>
      <c r="D120" s="317"/>
      <c r="E120" s="553" t="e">
        <f>SUM(E113:E119)</f>
        <v>#DIV/0!</v>
      </c>
      <c r="F120" s="553" t="e">
        <f>SUM(F113:F119)</f>
        <v>#DIV/0!</v>
      </c>
      <c r="G120" s="553" t="e">
        <f>SUM(G113:G119)</f>
        <v>#DIV/0!</v>
      </c>
      <c r="H120" s="3"/>
      <c r="I120" s="3"/>
      <c r="J120" s="3"/>
      <c r="K120" s="3"/>
      <c r="L120" s="3"/>
      <c r="M120" s="1"/>
      <c r="N120" s="1"/>
      <c r="O120" s="1"/>
      <c r="P120" s="1"/>
      <c r="Q120" s="1"/>
      <c r="R120" s="1"/>
      <c r="S120" s="1"/>
      <c r="T120" s="1"/>
      <c r="U120" s="1"/>
    </row>
    <row r="121" spans="1:21" x14ac:dyDescent="0.2">
      <c r="A121" s="1"/>
      <c r="B121" s="1"/>
      <c r="C121" s="3"/>
      <c r="D121" s="3"/>
      <c r="E121" s="3"/>
      <c r="F121" s="3"/>
      <c r="G121" s="3"/>
      <c r="H121" s="3"/>
      <c r="I121" s="3"/>
      <c r="J121" s="3"/>
      <c r="K121" s="3"/>
      <c r="L121" s="3"/>
      <c r="M121" s="1"/>
      <c r="N121" s="1"/>
      <c r="O121" s="1"/>
      <c r="P121" s="1"/>
      <c r="Q121" s="1"/>
      <c r="R121" s="1"/>
      <c r="S121" s="1"/>
      <c r="T121" s="1"/>
      <c r="U121" s="1"/>
    </row>
    <row r="122" spans="1:21" x14ac:dyDescent="0.2">
      <c r="A122" s="1"/>
      <c r="B122" s="1"/>
      <c r="C122" s="3"/>
      <c r="D122" s="3"/>
      <c r="E122" s="3"/>
      <c r="F122" s="3"/>
      <c r="G122" s="3"/>
      <c r="H122" s="3"/>
      <c r="I122" s="3"/>
      <c r="J122" s="3"/>
      <c r="K122" s="3"/>
      <c r="L122" s="3"/>
      <c r="M122" s="1"/>
      <c r="N122" s="1"/>
      <c r="O122" s="1"/>
      <c r="P122" s="1"/>
      <c r="Q122" s="1"/>
      <c r="R122" s="1"/>
      <c r="S122" s="1"/>
      <c r="T122" s="1"/>
      <c r="U122" s="1"/>
    </row>
    <row r="123" spans="1:21" x14ac:dyDescent="0.2">
      <c r="A123" s="1"/>
      <c r="B123" s="1"/>
      <c r="C123" s="3"/>
      <c r="D123" s="3" t="s">
        <v>146</v>
      </c>
      <c r="E123" s="3">
        <v>2024</v>
      </c>
      <c r="F123" s="3">
        <v>2025</v>
      </c>
      <c r="G123" s="3">
        <v>2026</v>
      </c>
      <c r="H123" s="3"/>
      <c r="I123" s="3"/>
      <c r="J123" s="3"/>
      <c r="K123" s="3"/>
      <c r="L123" s="3"/>
      <c r="M123" s="1"/>
      <c r="N123" s="1"/>
      <c r="O123" s="1"/>
      <c r="P123" s="1"/>
      <c r="Q123" s="1"/>
      <c r="R123" s="1"/>
      <c r="S123" s="1"/>
      <c r="T123" s="1"/>
      <c r="U123" s="1"/>
    </row>
    <row r="124" spans="1:21" x14ac:dyDescent="0.2">
      <c r="A124" s="1"/>
      <c r="B124" s="1"/>
      <c r="C124" s="3"/>
      <c r="D124" s="3" t="s">
        <v>143</v>
      </c>
      <c r="E124" s="554" t="e">
        <f>E99/$E$102</f>
        <v>#DIV/0!</v>
      </c>
      <c r="F124" s="554" t="e">
        <f>F99/$F$102</f>
        <v>#DIV/0!</v>
      </c>
      <c r="G124" s="554" t="e">
        <f>G99/$G$102</f>
        <v>#DIV/0!</v>
      </c>
      <c r="H124" s="3"/>
      <c r="I124" s="3"/>
      <c r="J124" s="3"/>
      <c r="K124" s="3"/>
      <c r="L124" s="3"/>
      <c r="M124" s="1"/>
      <c r="N124" s="1"/>
      <c r="O124" s="1"/>
      <c r="P124" s="1"/>
      <c r="Q124" s="1"/>
      <c r="R124" s="1"/>
      <c r="S124" s="1"/>
      <c r="T124" s="1"/>
      <c r="U124" s="1"/>
    </row>
    <row r="125" spans="1:21" x14ac:dyDescent="0.2">
      <c r="A125" s="1"/>
      <c r="B125" s="1"/>
      <c r="C125" s="3"/>
      <c r="D125" s="3" t="s">
        <v>144</v>
      </c>
      <c r="E125" s="554" t="e">
        <f>E100/$E$102</f>
        <v>#DIV/0!</v>
      </c>
      <c r="F125" s="554" t="e">
        <f>F100/$F$102</f>
        <v>#DIV/0!</v>
      </c>
      <c r="G125" s="554" t="e">
        <f>G100/$G$102</f>
        <v>#DIV/0!</v>
      </c>
      <c r="H125" s="538"/>
      <c r="I125" s="3"/>
      <c r="J125" s="3"/>
      <c r="K125" s="3"/>
      <c r="L125" s="1"/>
      <c r="M125" s="1"/>
      <c r="N125" s="1"/>
      <c r="O125" s="1"/>
      <c r="P125" s="1"/>
      <c r="Q125" s="1"/>
      <c r="R125" s="1"/>
      <c r="S125" s="1"/>
      <c r="T125" s="1"/>
      <c r="U125" s="1"/>
    </row>
    <row r="126" spans="1:21" x14ac:dyDescent="0.2">
      <c r="A126" s="1"/>
      <c r="B126" s="1"/>
      <c r="C126" s="3"/>
      <c r="D126" s="3" t="s">
        <v>145</v>
      </c>
      <c r="E126" s="554" t="e">
        <f>E101/$E$102</f>
        <v>#DIV/0!</v>
      </c>
      <c r="F126" s="554" t="e">
        <f>F101/$F$102</f>
        <v>#DIV/0!</v>
      </c>
      <c r="G126" s="554" t="e">
        <f>G101/$G$102</f>
        <v>#DIV/0!</v>
      </c>
      <c r="H126" s="538"/>
      <c r="I126" s="3"/>
      <c r="J126" s="3"/>
      <c r="K126" s="3"/>
      <c r="L126" s="1"/>
      <c r="M126" s="1"/>
      <c r="N126" s="1"/>
      <c r="O126" s="1"/>
      <c r="P126" s="1"/>
      <c r="Q126" s="1"/>
      <c r="R126" s="1"/>
      <c r="S126" s="1"/>
      <c r="T126" s="1"/>
      <c r="U126" s="1"/>
    </row>
    <row r="127" spans="1:21" x14ac:dyDescent="0.2">
      <c r="A127" s="538"/>
      <c r="B127" s="538"/>
      <c r="C127" s="3"/>
      <c r="D127" s="538"/>
      <c r="E127" s="538"/>
      <c r="F127" s="538"/>
      <c r="G127" s="538"/>
      <c r="H127" s="538"/>
      <c r="I127" s="3"/>
      <c r="J127" s="3"/>
      <c r="K127" s="3"/>
      <c r="L127" s="538"/>
      <c r="M127" s="538"/>
      <c r="N127" s="538"/>
      <c r="O127" s="538"/>
      <c r="P127" s="538"/>
      <c r="Q127" s="538"/>
      <c r="R127" s="538"/>
      <c r="S127" s="538"/>
      <c r="T127" s="538"/>
      <c r="U127" s="538"/>
    </row>
    <row r="128" spans="1:21" x14ac:dyDescent="0.2">
      <c r="A128" s="538"/>
      <c r="B128" s="538"/>
      <c r="C128" s="3"/>
      <c r="D128" s="538"/>
      <c r="E128" s="538"/>
      <c r="F128" s="538"/>
      <c r="G128" s="538"/>
      <c r="H128" s="538"/>
      <c r="I128" s="3"/>
      <c r="J128" s="3"/>
      <c r="K128" s="3"/>
      <c r="L128" s="538"/>
      <c r="M128" s="538"/>
      <c r="N128" s="538"/>
      <c r="O128" s="538"/>
      <c r="P128" s="538"/>
      <c r="Q128" s="538"/>
      <c r="R128" s="538"/>
      <c r="S128" s="538"/>
      <c r="T128" s="538"/>
      <c r="U128" s="538"/>
    </row>
    <row r="129" spans="1:21" x14ac:dyDescent="0.2">
      <c r="A129" s="538"/>
      <c r="B129" s="538"/>
      <c r="C129" s="3"/>
      <c r="D129" s="538"/>
      <c r="E129" s="538"/>
      <c r="F129" s="538"/>
      <c r="G129" s="538"/>
      <c r="H129" s="538"/>
      <c r="I129" s="3"/>
      <c r="J129" s="3"/>
      <c r="K129" s="3"/>
      <c r="L129" s="538"/>
      <c r="M129" s="538"/>
      <c r="N129" s="538"/>
      <c r="O129" s="538"/>
      <c r="P129" s="538"/>
      <c r="Q129" s="538"/>
      <c r="R129" s="538"/>
      <c r="S129" s="538"/>
      <c r="T129" s="538"/>
      <c r="U129" s="538"/>
    </row>
    <row r="130" spans="1:21" x14ac:dyDescent="0.2">
      <c r="A130" s="538"/>
      <c r="B130" s="538"/>
      <c r="C130" s="3"/>
      <c r="D130" s="538"/>
      <c r="E130" s="555"/>
      <c r="F130" s="538"/>
      <c r="G130" s="538"/>
      <c r="H130" s="538"/>
      <c r="I130" s="3"/>
      <c r="J130" s="3"/>
      <c r="K130" s="3"/>
      <c r="L130" s="538"/>
      <c r="M130" s="538"/>
      <c r="N130" s="538"/>
      <c r="O130" s="538"/>
      <c r="P130" s="538"/>
      <c r="Q130" s="538"/>
      <c r="R130" s="538"/>
      <c r="S130" s="538"/>
      <c r="T130" s="538"/>
      <c r="U130" s="538"/>
    </row>
    <row r="131" spans="1:21" x14ac:dyDescent="0.2">
      <c r="A131" s="538"/>
      <c r="B131" s="538"/>
      <c r="C131" s="3"/>
      <c r="D131" s="538"/>
      <c r="E131" s="538"/>
      <c r="F131" s="538"/>
      <c r="G131" s="538"/>
      <c r="H131" s="538"/>
      <c r="I131" s="3"/>
      <c r="J131" s="3"/>
      <c r="K131" s="538"/>
      <c r="L131" s="538"/>
      <c r="M131" s="538"/>
      <c r="N131" s="538"/>
      <c r="O131" s="538"/>
      <c r="P131" s="538"/>
      <c r="Q131" s="538"/>
      <c r="R131" s="538"/>
      <c r="S131" s="538"/>
      <c r="T131" s="538"/>
      <c r="U131" s="538"/>
    </row>
    <row r="132" spans="1:21" x14ac:dyDescent="0.2">
      <c r="A132" s="538"/>
      <c r="B132" s="538"/>
      <c r="C132" s="3"/>
      <c r="D132" s="538"/>
      <c r="E132" s="538"/>
      <c r="F132" s="538"/>
      <c r="G132" s="538"/>
      <c r="H132" s="538"/>
      <c r="I132" s="3"/>
      <c r="J132" s="3"/>
      <c r="K132" s="538"/>
      <c r="L132" s="538"/>
      <c r="M132" s="538"/>
      <c r="N132" s="538"/>
      <c r="O132" s="538"/>
      <c r="P132" s="538"/>
      <c r="Q132" s="538"/>
      <c r="R132" s="538"/>
      <c r="S132" s="538"/>
      <c r="T132" s="538"/>
      <c r="U132" s="538"/>
    </row>
    <row r="133" spans="1:21" x14ac:dyDescent="0.2">
      <c r="A133" s="538"/>
      <c r="B133" s="538"/>
      <c r="C133" s="3"/>
      <c r="D133" s="538"/>
      <c r="E133" s="538"/>
      <c r="F133" s="538"/>
      <c r="G133" s="538"/>
      <c r="H133" s="538"/>
      <c r="I133" s="3"/>
      <c r="J133" s="3"/>
      <c r="K133" s="538"/>
      <c r="L133" s="538"/>
      <c r="M133" s="538"/>
      <c r="N133" s="538"/>
      <c r="O133" s="538"/>
      <c r="P133" s="538"/>
      <c r="Q133" s="538"/>
      <c r="R133" s="538"/>
      <c r="S133" s="538"/>
      <c r="T133" s="538"/>
      <c r="U133" s="538"/>
    </row>
    <row r="134" spans="1:21" x14ac:dyDescent="0.2">
      <c r="A134" s="538"/>
      <c r="B134" s="538"/>
      <c r="C134" s="3"/>
      <c r="D134" s="538"/>
      <c r="E134" s="538"/>
      <c r="F134" s="538"/>
      <c r="G134" s="538"/>
      <c r="H134" s="538"/>
      <c r="I134" s="3"/>
      <c r="J134" s="3"/>
      <c r="K134" s="538"/>
      <c r="L134" s="538"/>
      <c r="M134" s="538"/>
      <c r="N134" s="538"/>
      <c r="O134" s="538"/>
      <c r="P134" s="538"/>
      <c r="Q134" s="538"/>
      <c r="R134" s="538"/>
      <c r="S134" s="538"/>
      <c r="T134" s="538"/>
      <c r="U134" s="538"/>
    </row>
    <row r="135" spans="1:21" x14ac:dyDescent="0.2">
      <c r="A135" s="538"/>
      <c r="B135" s="538"/>
      <c r="C135" s="3"/>
      <c r="D135" s="538"/>
      <c r="E135" s="538"/>
      <c r="F135" s="538"/>
      <c r="G135" s="538"/>
      <c r="H135" s="538"/>
      <c r="I135" s="3"/>
      <c r="J135" s="3"/>
      <c r="K135" s="538"/>
      <c r="L135" s="538"/>
      <c r="M135" s="538"/>
      <c r="N135" s="538"/>
      <c r="O135" s="538"/>
      <c r="P135" s="538"/>
      <c r="Q135" s="538"/>
      <c r="R135" s="538"/>
      <c r="S135" s="538"/>
      <c r="T135" s="538"/>
      <c r="U135" s="538"/>
    </row>
    <row r="136" spans="1:21" x14ac:dyDescent="0.2">
      <c r="A136" s="538"/>
      <c r="B136" s="538"/>
      <c r="C136" s="3"/>
      <c r="D136" s="538"/>
      <c r="E136" s="538"/>
      <c r="F136" s="538"/>
      <c r="G136" s="538"/>
      <c r="H136" s="538"/>
      <c r="I136" s="3"/>
      <c r="J136" s="3"/>
      <c r="K136" s="538"/>
      <c r="L136" s="538"/>
      <c r="M136" s="538"/>
      <c r="N136" s="538"/>
      <c r="O136" s="538"/>
      <c r="P136" s="538"/>
      <c r="Q136" s="538"/>
      <c r="R136" s="538"/>
      <c r="S136" s="538"/>
      <c r="T136" s="538"/>
      <c r="U136" s="538"/>
    </row>
    <row r="137" spans="1:21" x14ac:dyDescent="0.2">
      <c r="A137" s="538"/>
      <c r="B137" s="538"/>
      <c r="C137" s="3"/>
      <c r="D137" s="538"/>
      <c r="E137" s="538"/>
      <c r="F137" s="538"/>
      <c r="G137" s="538"/>
      <c r="H137" s="538"/>
      <c r="I137" s="3"/>
      <c r="J137" s="3"/>
      <c r="K137" s="538"/>
      <c r="L137" s="538"/>
      <c r="M137" s="538"/>
      <c r="N137" s="538"/>
      <c r="O137" s="538"/>
      <c r="P137" s="538"/>
      <c r="Q137" s="538"/>
      <c r="R137" s="538"/>
      <c r="S137" s="538"/>
      <c r="T137" s="538"/>
      <c r="U137" s="538"/>
    </row>
    <row r="138" spans="1:21" x14ac:dyDescent="0.2">
      <c r="A138" s="538"/>
      <c r="B138" s="538"/>
      <c r="C138" s="3"/>
      <c r="D138" s="538"/>
      <c r="E138" s="538"/>
      <c r="F138" s="538"/>
      <c r="G138" s="538"/>
      <c r="H138" s="538"/>
      <c r="I138" s="3"/>
      <c r="J138" s="3"/>
      <c r="K138" s="538"/>
      <c r="L138" s="538"/>
      <c r="M138" s="538"/>
      <c r="N138" s="538"/>
      <c r="O138" s="538"/>
      <c r="P138" s="538"/>
      <c r="Q138" s="538"/>
      <c r="R138" s="538"/>
      <c r="S138" s="538"/>
      <c r="T138" s="538"/>
      <c r="U138" s="538"/>
    </row>
    <row r="139" spans="1:21" x14ac:dyDescent="0.2">
      <c r="A139" s="538"/>
      <c r="B139" s="538"/>
      <c r="C139" s="3"/>
      <c r="D139" s="538"/>
      <c r="E139" s="538"/>
      <c r="F139" s="538"/>
      <c r="G139" s="538"/>
      <c r="H139" s="538"/>
      <c r="I139" s="538"/>
      <c r="J139" s="538"/>
      <c r="K139" s="538"/>
      <c r="L139" s="538"/>
      <c r="M139" s="538"/>
      <c r="N139" s="538"/>
      <c r="O139" s="538"/>
      <c r="P139" s="538"/>
      <c r="Q139" s="538"/>
      <c r="R139" s="538"/>
      <c r="S139" s="538"/>
      <c r="T139" s="538"/>
      <c r="U139" s="538"/>
    </row>
    <row r="140" spans="1:21" x14ac:dyDescent="0.2">
      <c r="A140" s="538"/>
      <c r="B140" s="538"/>
      <c r="C140" s="3"/>
      <c r="D140" s="538"/>
      <c r="E140" s="538"/>
      <c r="F140" s="538"/>
      <c r="G140" s="538"/>
      <c r="H140" s="538"/>
      <c r="I140" s="538"/>
      <c r="J140" s="538"/>
      <c r="K140" s="538"/>
      <c r="L140" s="538"/>
      <c r="M140" s="538"/>
      <c r="N140" s="538"/>
      <c r="O140" s="538"/>
      <c r="P140" s="538"/>
      <c r="Q140" s="538"/>
      <c r="R140" s="538"/>
      <c r="S140" s="538"/>
      <c r="T140" s="538"/>
      <c r="U140" s="538"/>
    </row>
    <row r="141" spans="1:21" x14ac:dyDescent="0.2">
      <c r="A141" s="538"/>
      <c r="B141" s="538"/>
      <c r="C141" s="3"/>
      <c r="D141" s="538"/>
      <c r="E141" s="538"/>
      <c r="F141" s="538"/>
      <c r="G141" s="538"/>
      <c r="H141" s="538"/>
      <c r="I141" s="538"/>
      <c r="J141" s="538"/>
      <c r="K141" s="538"/>
      <c r="L141" s="538"/>
      <c r="M141" s="538"/>
      <c r="N141" s="538"/>
      <c r="O141" s="538"/>
      <c r="P141" s="538"/>
      <c r="Q141" s="538"/>
      <c r="R141" s="538"/>
      <c r="S141" s="538"/>
      <c r="T141" s="538"/>
      <c r="U141" s="538"/>
    </row>
    <row r="142" spans="1:21" x14ac:dyDescent="0.2">
      <c r="A142" s="538"/>
      <c r="B142" s="538"/>
      <c r="C142" s="3"/>
      <c r="D142" s="538"/>
      <c r="E142" s="538"/>
      <c r="F142" s="538"/>
      <c r="G142" s="538"/>
      <c r="H142" s="538"/>
      <c r="I142" s="538"/>
      <c r="J142" s="538"/>
      <c r="K142" s="538"/>
      <c r="L142" s="538"/>
      <c r="M142" s="538"/>
      <c r="N142" s="538"/>
      <c r="O142" s="538"/>
      <c r="P142" s="538"/>
      <c r="Q142" s="538"/>
      <c r="R142" s="538"/>
      <c r="S142" s="538"/>
      <c r="T142" s="538"/>
      <c r="U142" s="538"/>
    </row>
    <row r="143" spans="1:21" x14ac:dyDescent="0.2">
      <c r="A143" s="538"/>
      <c r="B143" s="538"/>
      <c r="C143" s="3"/>
      <c r="D143" s="538"/>
      <c r="E143" s="538"/>
      <c r="F143" s="538"/>
      <c r="G143" s="538"/>
      <c r="H143" s="538"/>
      <c r="I143" s="538"/>
      <c r="J143" s="538"/>
      <c r="K143" s="538"/>
      <c r="L143" s="538"/>
      <c r="M143" s="538"/>
      <c r="N143" s="538"/>
      <c r="O143" s="538"/>
      <c r="P143" s="538"/>
      <c r="Q143" s="538"/>
      <c r="R143" s="538"/>
      <c r="S143" s="538"/>
      <c r="T143" s="538"/>
      <c r="U143" s="538"/>
    </row>
    <row r="144" spans="1:21" x14ac:dyDescent="0.2">
      <c r="A144" s="538"/>
      <c r="B144" s="538"/>
      <c r="C144" s="3"/>
      <c r="D144" s="3"/>
      <c r="E144" s="3"/>
      <c r="F144" s="3"/>
      <c r="G144" s="3"/>
      <c r="H144" s="3"/>
      <c r="I144" s="538"/>
      <c r="J144" s="538"/>
      <c r="K144" s="538"/>
      <c r="L144" s="538"/>
      <c r="M144" s="538"/>
      <c r="N144" s="538"/>
      <c r="O144" s="538"/>
      <c r="P144" s="538"/>
      <c r="Q144" s="538"/>
      <c r="R144" s="538"/>
      <c r="S144" s="538"/>
      <c r="T144" s="538"/>
      <c r="U144" s="538"/>
    </row>
    <row r="145" spans="1:21" x14ac:dyDescent="0.2">
      <c r="A145" s="538"/>
      <c r="B145" s="538"/>
      <c r="C145" s="3"/>
      <c r="D145" s="3"/>
      <c r="E145" s="3"/>
      <c r="F145" s="3"/>
      <c r="G145" s="3"/>
      <c r="H145" s="3"/>
      <c r="I145" s="538"/>
      <c r="J145" s="538"/>
      <c r="K145" s="538"/>
      <c r="L145" s="538"/>
      <c r="M145" s="538"/>
      <c r="N145" s="538"/>
      <c r="O145" s="538"/>
      <c r="P145" s="538"/>
      <c r="Q145" s="538"/>
      <c r="R145" s="538"/>
      <c r="S145" s="538"/>
      <c r="T145" s="538"/>
      <c r="U145" s="538"/>
    </row>
    <row r="146" spans="1:21" x14ac:dyDescent="0.2">
      <c r="A146" s="538"/>
      <c r="B146" s="538"/>
      <c r="C146" s="3"/>
      <c r="D146" s="3"/>
      <c r="E146" s="3"/>
      <c r="F146" s="3"/>
      <c r="G146" s="3"/>
      <c r="H146" s="3"/>
      <c r="I146" s="538"/>
      <c r="J146" s="538"/>
      <c r="K146" s="538"/>
      <c r="L146" s="538"/>
      <c r="M146" s="538"/>
      <c r="N146" s="538"/>
      <c r="O146" s="538"/>
      <c r="P146" s="538"/>
      <c r="Q146" s="538"/>
      <c r="R146" s="538"/>
      <c r="S146" s="538"/>
      <c r="T146" s="538"/>
      <c r="U146" s="538"/>
    </row>
    <row r="147" spans="1:21" x14ac:dyDescent="0.2">
      <c r="A147" s="538"/>
      <c r="B147" s="538"/>
      <c r="C147" s="3"/>
      <c r="D147" s="3"/>
      <c r="E147" s="3"/>
      <c r="F147" s="3"/>
      <c r="G147" s="3"/>
      <c r="H147" s="3"/>
      <c r="I147" s="538"/>
      <c r="J147" s="538"/>
      <c r="K147" s="538"/>
      <c r="L147" s="538"/>
      <c r="M147" s="538"/>
      <c r="N147" s="538"/>
      <c r="O147" s="538"/>
      <c r="P147" s="538"/>
      <c r="Q147" s="538"/>
      <c r="R147" s="538"/>
      <c r="S147" s="538"/>
      <c r="T147" s="538"/>
      <c r="U147" s="538"/>
    </row>
    <row r="148" spans="1:21" x14ac:dyDescent="0.2">
      <c r="A148" s="538"/>
      <c r="B148" s="538"/>
      <c r="C148" s="538"/>
      <c r="D148" s="538"/>
      <c r="E148" s="538"/>
      <c r="F148" s="538"/>
      <c r="G148" s="538"/>
      <c r="H148" s="538"/>
      <c r="I148" s="538"/>
      <c r="J148" s="538"/>
      <c r="K148" s="538"/>
      <c r="L148" s="538"/>
      <c r="M148" s="538"/>
      <c r="N148" s="538"/>
      <c r="O148" s="538"/>
      <c r="P148" s="538"/>
      <c r="Q148" s="538"/>
      <c r="R148" s="538"/>
      <c r="S148" s="538"/>
      <c r="T148" s="538"/>
      <c r="U148" s="538"/>
    </row>
    <row r="149" spans="1:21" x14ac:dyDescent="0.2">
      <c r="A149" s="538"/>
      <c r="B149" s="538"/>
      <c r="C149" s="538"/>
      <c r="D149" s="538"/>
      <c r="E149" s="538"/>
      <c r="F149" s="538"/>
      <c r="G149" s="538"/>
      <c r="H149" s="538"/>
      <c r="I149" s="538"/>
      <c r="J149" s="538"/>
      <c r="K149" s="538"/>
      <c r="L149" s="538"/>
      <c r="M149" s="538"/>
      <c r="N149" s="538"/>
      <c r="O149" s="538"/>
      <c r="P149" s="538"/>
      <c r="Q149" s="538"/>
      <c r="R149" s="538"/>
      <c r="S149" s="538"/>
      <c r="T149" s="538"/>
      <c r="U149" s="538"/>
    </row>
    <row r="150" spans="1:21" x14ac:dyDescent="0.2">
      <c r="A150" s="538"/>
      <c r="B150" s="538"/>
      <c r="C150" s="538"/>
      <c r="D150" s="538"/>
      <c r="E150" s="538"/>
      <c r="F150" s="538"/>
      <c r="G150" s="538"/>
      <c r="H150" s="538"/>
      <c r="I150" s="538"/>
      <c r="J150" s="538"/>
      <c r="K150" s="538"/>
      <c r="L150" s="538"/>
      <c r="M150" s="538"/>
      <c r="N150" s="538"/>
      <c r="O150" s="538"/>
      <c r="P150" s="538"/>
      <c r="Q150" s="538"/>
      <c r="R150" s="538"/>
      <c r="S150" s="538"/>
      <c r="T150" s="538"/>
      <c r="U150" s="538"/>
    </row>
    <row r="151" spans="1:21" x14ac:dyDescent="0.2">
      <c r="A151" s="538"/>
      <c r="B151" s="538"/>
      <c r="C151" s="538"/>
      <c r="D151" s="538"/>
      <c r="E151" s="538">
        <v>2024</v>
      </c>
      <c r="F151" s="538">
        <v>2025</v>
      </c>
      <c r="G151" s="538">
        <v>2026</v>
      </c>
      <c r="H151" s="538"/>
      <c r="I151" s="538"/>
      <c r="J151" s="538"/>
      <c r="K151" s="538"/>
      <c r="L151" s="538"/>
      <c r="M151" s="538"/>
      <c r="N151" s="538"/>
      <c r="O151" s="538"/>
      <c r="P151" s="538"/>
      <c r="Q151" s="538"/>
      <c r="R151" s="538"/>
      <c r="S151" s="538"/>
      <c r="T151" s="538"/>
      <c r="U151" s="538"/>
    </row>
    <row r="152" spans="1:21" x14ac:dyDescent="0.2">
      <c r="A152" s="538"/>
      <c r="B152" s="538"/>
      <c r="C152" s="538"/>
      <c r="D152" s="538" t="s">
        <v>143</v>
      </c>
      <c r="E152" s="538">
        <v>7000</v>
      </c>
      <c r="F152" s="538">
        <v>8400</v>
      </c>
      <c r="G152" s="538">
        <v>9800</v>
      </c>
      <c r="H152" s="538"/>
      <c r="I152" s="538"/>
      <c r="J152" s="538"/>
      <c r="K152" s="538"/>
      <c r="L152" s="538"/>
      <c r="M152" s="538"/>
      <c r="N152" s="538"/>
      <c r="O152" s="538"/>
      <c r="P152" s="538"/>
      <c r="Q152" s="538"/>
      <c r="R152" s="538"/>
      <c r="S152" s="538"/>
      <c r="T152" s="538"/>
      <c r="U152" s="538"/>
    </row>
    <row r="153" spans="1:21" x14ac:dyDescent="0.2">
      <c r="A153" s="538"/>
      <c r="B153" s="538"/>
      <c r="C153" s="538"/>
      <c r="D153" s="538" t="s">
        <v>144</v>
      </c>
      <c r="E153" s="538">
        <v>3276</v>
      </c>
      <c r="F153" s="538">
        <v>3480</v>
      </c>
      <c r="G153" s="538">
        <v>3660</v>
      </c>
      <c r="H153" s="538"/>
      <c r="I153" s="538"/>
      <c r="J153" s="538"/>
      <c r="K153" s="538"/>
      <c r="L153" s="538"/>
      <c r="M153" s="538"/>
      <c r="N153" s="538"/>
      <c r="O153" s="538"/>
      <c r="P153" s="538"/>
      <c r="Q153" s="538"/>
      <c r="R153" s="538"/>
      <c r="S153" s="538"/>
      <c r="T153" s="538"/>
      <c r="U153" s="538"/>
    </row>
    <row r="154" spans="1:21" x14ac:dyDescent="0.2">
      <c r="A154" s="538"/>
      <c r="B154" s="538"/>
      <c r="C154" s="538"/>
      <c r="D154" s="538" t="s">
        <v>145</v>
      </c>
      <c r="E154" s="538">
        <v>3165.4</v>
      </c>
      <c r="F154" s="538">
        <v>4182</v>
      </c>
      <c r="G154" s="538">
        <v>4912</v>
      </c>
      <c r="H154" s="538"/>
      <c r="I154" s="538"/>
      <c r="J154" s="538"/>
      <c r="K154" s="538"/>
      <c r="L154" s="538"/>
      <c r="M154" s="538"/>
      <c r="N154" s="538"/>
      <c r="O154" s="538"/>
      <c r="P154" s="538"/>
      <c r="Q154" s="538"/>
      <c r="R154" s="538"/>
      <c r="S154" s="538"/>
      <c r="T154" s="538"/>
      <c r="U154" s="538"/>
    </row>
  </sheetData>
  <sheetProtection algorithmName="SHA-512" hashValue="shbbSt8PwRj7dzTaHArNsr6J4TlfzOV/CR3xoWtcTKDkT7xeLg/l1HPYz2oMF4KFS3Oz4jk2FD+0wGxaOPIh8Q==" saltValue="KU0rAvPNjUg6HPvdD7nAdw==" spinCount="100000" sheet="1" objects="1" scenarios="1" selectLockedCells="1"/>
  <mergeCells count="2">
    <mergeCell ref="D3:J3"/>
    <mergeCell ref="E5:I5"/>
  </mergeCells>
  <pageMargins left="0.75" right="0.75" top="1" bottom="1" header="0.51180555555555496" footer="0.51180555555555496"/>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C65"/>
  <sheetViews>
    <sheetView zoomScale="83" zoomScaleNormal="85" workbookViewId="0">
      <selection activeCell="U48" sqref="U48"/>
    </sheetView>
  </sheetViews>
  <sheetFormatPr baseColWidth="10" defaultColWidth="0" defaultRowHeight="12.75" zeroHeight="1" x14ac:dyDescent="0.2"/>
  <cols>
    <col min="1" max="1" width="4" customWidth="1"/>
    <col min="2" max="2" width="8.140625" customWidth="1"/>
    <col min="3" max="3" width="34" customWidth="1"/>
    <col min="4" max="9" width="10.42578125" customWidth="1"/>
    <col min="10" max="10" width="6" style="1" customWidth="1"/>
    <col min="11" max="11" width="34.7109375" customWidth="1"/>
    <col min="12" max="17" width="10.42578125" customWidth="1"/>
    <col min="18" max="18" width="1.140625" customWidth="1"/>
    <col min="19" max="19" width="3.5703125" customWidth="1"/>
    <col min="20" max="20" width="4.28515625" customWidth="1"/>
    <col min="21" max="21" width="3.42578125" customWidth="1"/>
    <col min="22" max="22" width="21.85546875" hidden="1" customWidth="1"/>
    <col min="23" max="23" width="9.85546875" hidden="1" customWidth="1"/>
    <col min="24" max="29" width="0" hidden="1" customWidth="1"/>
    <col min="30" max="16384" width="8.5703125" hidden="1"/>
  </cols>
  <sheetData>
    <row r="1" spans="1:29" ht="18.75" customHeight="1" x14ac:dyDescent="0.2">
      <c r="A1" s="337"/>
      <c r="B1" s="337"/>
      <c r="C1" s="337"/>
      <c r="D1" s="337"/>
      <c r="E1" s="337"/>
      <c r="F1" s="337"/>
      <c r="G1" s="337"/>
      <c r="H1" s="337"/>
      <c r="I1" s="337"/>
      <c r="J1" s="337"/>
      <c r="K1" s="337"/>
      <c r="L1" s="337"/>
      <c r="M1" s="337"/>
      <c r="N1" s="337"/>
      <c r="O1" s="337"/>
      <c r="P1" s="337"/>
      <c r="Q1" s="337"/>
      <c r="R1" s="337"/>
      <c r="S1" s="337"/>
      <c r="T1" s="337"/>
      <c r="U1" s="337"/>
      <c r="V1" s="1"/>
      <c r="W1" s="1"/>
      <c r="X1" s="1"/>
      <c r="Y1" s="1"/>
      <c r="Z1" s="1"/>
      <c r="AA1" s="1"/>
      <c r="AB1" s="1"/>
      <c r="AC1" s="1"/>
    </row>
    <row r="2" spans="1:29" ht="12" customHeight="1" thickBot="1" x14ac:dyDescent="0.25">
      <c r="A2" s="337"/>
      <c r="B2" s="342"/>
      <c r="C2" s="342"/>
      <c r="D2" s="342"/>
      <c r="E2" s="342"/>
      <c r="F2" s="342"/>
      <c r="G2" s="342"/>
      <c r="H2" s="342"/>
      <c r="I2" s="342"/>
      <c r="J2" s="342"/>
      <c r="K2" s="342"/>
      <c r="L2" s="340"/>
      <c r="M2" s="340"/>
      <c r="N2" s="340"/>
      <c r="O2" s="340"/>
      <c r="P2" s="340"/>
      <c r="Q2" s="340"/>
      <c r="R2" s="340"/>
      <c r="S2" s="340"/>
      <c r="T2" s="556"/>
      <c r="U2" s="337"/>
      <c r="V2" s="1"/>
      <c r="W2" s="1"/>
      <c r="X2" s="1"/>
      <c r="Y2" s="1"/>
      <c r="Z2" s="1"/>
      <c r="AA2" s="1"/>
      <c r="AB2" s="1"/>
      <c r="AC2" s="1"/>
    </row>
    <row r="3" spans="1:29" ht="24" customHeight="1" thickTop="1" thickBot="1" x14ac:dyDescent="0.45">
      <c r="A3" s="337"/>
      <c r="B3" s="342"/>
      <c r="C3" s="342"/>
      <c r="D3" s="342"/>
      <c r="E3" s="342"/>
      <c r="F3" s="342"/>
      <c r="G3" s="686" t="s">
        <v>196</v>
      </c>
      <c r="H3" s="685"/>
      <c r="I3" s="685"/>
      <c r="J3" s="683"/>
      <c r="K3" s="684"/>
      <c r="L3" s="340"/>
      <c r="M3" s="758" t="str">
        <f>'1. Inv. in.l-Fin'!H6</f>
        <v>Empresa de prova</v>
      </c>
      <c r="N3" s="759"/>
      <c r="O3" s="759"/>
      <c r="P3" s="760"/>
      <c r="Q3" s="340"/>
      <c r="R3" s="340"/>
      <c r="S3" s="340"/>
      <c r="T3" s="556"/>
      <c r="U3" s="337"/>
      <c r="V3" s="1"/>
      <c r="W3" s="1"/>
      <c r="X3" s="1"/>
      <c r="Y3" s="1"/>
      <c r="Z3" s="1"/>
      <c r="AA3" s="1"/>
      <c r="AB3" s="1"/>
      <c r="AC3" s="1"/>
    </row>
    <row r="4" spans="1:29" ht="24" customHeight="1" x14ac:dyDescent="0.2">
      <c r="A4" s="337"/>
      <c r="B4" s="342"/>
      <c r="C4" s="342"/>
      <c r="D4" s="342"/>
      <c r="E4" s="342"/>
      <c r="F4" s="342"/>
      <c r="G4" s="342"/>
      <c r="H4" s="342"/>
      <c r="I4" s="342"/>
      <c r="J4" s="342"/>
      <c r="K4" s="342"/>
      <c r="L4" s="342"/>
      <c r="M4" s="342"/>
      <c r="N4" s="340"/>
      <c r="O4" s="340"/>
      <c r="P4" s="340"/>
      <c r="Q4" s="340"/>
      <c r="R4" s="340"/>
      <c r="S4" s="340"/>
      <c r="T4" s="556"/>
      <c r="U4" s="337"/>
      <c r="V4" s="1"/>
      <c r="W4" s="1"/>
      <c r="X4" s="1"/>
      <c r="Y4" s="1"/>
      <c r="Z4" s="1"/>
      <c r="AA4" s="1"/>
      <c r="AB4" s="1"/>
      <c r="AC4" s="1"/>
    </row>
    <row r="5" spans="1:29" ht="16.5" customHeight="1" x14ac:dyDescent="0.2">
      <c r="A5" s="337"/>
      <c r="B5" s="342"/>
      <c r="C5" s="342"/>
      <c r="D5" s="342"/>
      <c r="E5" s="342"/>
      <c r="F5" s="342"/>
      <c r="G5" s="342"/>
      <c r="H5" s="342"/>
      <c r="I5" s="342"/>
      <c r="J5" s="342"/>
      <c r="K5" s="342"/>
      <c r="L5" s="340"/>
      <c r="M5" s="340"/>
      <c r="N5" s="340"/>
      <c r="O5" s="340"/>
      <c r="P5" s="340"/>
      <c r="Q5" s="340"/>
      <c r="R5" s="340"/>
      <c r="S5" s="340"/>
      <c r="T5" s="556"/>
      <c r="U5" s="337"/>
      <c r="V5" s="1"/>
      <c r="W5" s="1"/>
      <c r="X5" s="1"/>
      <c r="Y5" s="1"/>
      <c r="Z5" s="1"/>
      <c r="AA5" s="1"/>
      <c r="AB5" s="1"/>
      <c r="AC5" s="1"/>
    </row>
    <row r="6" spans="1:29" ht="7.5" customHeight="1" x14ac:dyDescent="0.2">
      <c r="A6" s="337"/>
      <c r="B6" s="342"/>
      <c r="C6" s="342"/>
      <c r="D6" s="342"/>
      <c r="E6" s="342"/>
      <c r="F6" s="342"/>
      <c r="G6" s="342"/>
      <c r="H6" s="342"/>
      <c r="I6" s="342"/>
      <c r="J6" s="342"/>
      <c r="K6" s="342"/>
      <c r="L6" s="340"/>
      <c r="M6" s="340"/>
      <c r="N6" s="340"/>
      <c r="O6" s="340"/>
      <c r="P6" s="340"/>
      <c r="Q6" s="340"/>
      <c r="R6" s="340"/>
      <c r="S6" s="340"/>
      <c r="T6" s="556"/>
      <c r="U6" s="337"/>
      <c r="V6" s="1"/>
      <c r="W6" s="1"/>
      <c r="X6" s="1"/>
      <c r="Y6" s="1"/>
      <c r="Z6" s="1"/>
      <c r="AA6" s="1"/>
      <c r="AB6" s="1"/>
      <c r="AC6" s="1"/>
    </row>
    <row r="7" spans="1:29" ht="16.5" customHeight="1" x14ac:dyDescent="0.2">
      <c r="A7" s="337"/>
      <c r="B7" s="342"/>
      <c r="C7" s="342"/>
      <c r="D7" s="342"/>
      <c r="E7" s="342"/>
      <c r="F7" s="342"/>
      <c r="G7" s="342"/>
      <c r="H7" s="342"/>
      <c r="I7" s="342"/>
      <c r="J7" s="342"/>
      <c r="K7" s="342"/>
      <c r="L7" s="342"/>
      <c r="M7" s="342"/>
      <c r="N7" s="342"/>
      <c r="O7" s="342"/>
      <c r="P7" s="342"/>
      <c r="Q7" s="342"/>
      <c r="R7" s="342"/>
      <c r="S7" s="340"/>
      <c r="T7" s="556"/>
      <c r="U7" s="337"/>
      <c r="V7" s="1"/>
      <c r="W7" s="1"/>
      <c r="X7" s="1"/>
      <c r="Y7" s="1"/>
      <c r="Z7" s="1"/>
      <c r="AA7" s="1"/>
      <c r="AB7" s="1"/>
      <c r="AC7" s="1"/>
    </row>
    <row r="8" spans="1:29" ht="23.25" x14ac:dyDescent="0.2">
      <c r="A8" s="337"/>
      <c r="B8" s="342"/>
      <c r="C8" s="770" t="s">
        <v>147</v>
      </c>
      <c r="D8" s="770"/>
      <c r="E8" s="770"/>
      <c r="F8" s="770"/>
      <c r="G8" s="770"/>
      <c r="H8" s="770"/>
      <c r="I8" s="770"/>
      <c r="J8" s="342"/>
      <c r="K8" s="771" t="s">
        <v>148</v>
      </c>
      <c r="L8" s="771"/>
      <c r="M8" s="771"/>
      <c r="N8" s="771"/>
      <c r="O8" s="771"/>
      <c r="P8" s="771"/>
      <c r="Q8" s="771"/>
      <c r="R8" s="342"/>
      <c r="S8" s="340"/>
      <c r="T8" s="556"/>
      <c r="U8" s="337"/>
      <c r="V8" s="1"/>
      <c r="W8" s="1"/>
      <c r="X8" s="1"/>
      <c r="Y8" s="1"/>
      <c r="Z8" s="1"/>
      <c r="AA8" s="1"/>
      <c r="AB8" s="1"/>
      <c r="AC8" s="1"/>
    </row>
    <row r="9" spans="1:29" x14ac:dyDescent="0.2">
      <c r="A9" s="337"/>
      <c r="B9" s="342"/>
      <c r="C9" s="557"/>
      <c r="D9" s="405"/>
      <c r="E9" s="405"/>
      <c r="F9" s="405"/>
      <c r="G9" s="405"/>
      <c r="H9" s="405"/>
      <c r="I9" s="558"/>
      <c r="J9" s="342"/>
      <c r="K9" s="557"/>
      <c r="L9" s="405"/>
      <c r="M9" s="405"/>
      <c r="N9" s="405"/>
      <c r="O9" s="405"/>
      <c r="P9" s="405"/>
      <c r="Q9" s="558"/>
      <c r="R9" s="342"/>
      <c r="S9" s="340"/>
      <c r="T9" s="556"/>
      <c r="U9" s="337"/>
      <c r="V9" s="1"/>
      <c r="W9" s="1"/>
      <c r="X9" s="1"/>
      <c r="Y9" s="1"/>
      <c r="Z9" s="1"/>
      <c r="AA9" s="1"/>
      <c r="AB9" s="1"/>
      <c r="AC9" s="1"/>
    </row>
    <row r="10" spans="1:29" ht="19.5" customHeight="1" x14ac:dyDescent="0.2">
      <c r="A10" s="337"/>
      <c r="B10" s="342"/>
      <c r="C10" s="557"/>
      <c r="D10" s="772">
        <f>'Cte. Ing. i Desp.'!D7</f>
        <v>2024</v>
      </c>
      <c r="E10" s="772"/>
      <c r="F10" s="772">
        <f>'Cte. Ing. i Desp.'!F7</f>
        <v>2025</v>
      </c>
      <c r="G10" s="772"/>
      <c r="H10" s="773">
        <f>'Cte. Ing. i Desp.'!H7</f>
        <v>2026</v>
      </c>
      <c r="I10" s="773"/>
      <c r="J10" s="559"/>
      <c r="K10" s="560"/>
      <c r="L10" s="772">
        <f>D10</f>
        <v>2024</v>
      </c>
      <c r="M10" s="772"/>
      <c r="N10" s="772">
        <f>F10</f>
        <v>2025</v>
      </c>
      <c r="O10" s="772"/>
      <c r="P10" s="773">
        <f>H10</f>
        <v>2026</v>
      </c>
      <c r="Q10" s="773"/>
      <c r="R10" s="342"/>
      <c r="S10" s="340"/>
      <c r="T10" s="556"/>
      <c r="U10" s="337"/>
      <c r="V10" s="1"/>
      <c r="W10" s="1"/>
      <c r="X10" s="1"/>
      <c r="Y10" s="1"/>
      <c r="Z10" s="1"/>
      <c r="AA10" s="1"/>
      <c r="AB10" s="1"/>
      <c r="AC10" s="1"/>
    </row>
    <row r="11" spans="1:29" ht="13.5" customHeight="1" x14ac:dyDescent="0.2">
      <c r="A11" s="337"/>
      <c r="B11" s="342"/>
      <c r="C11" s="557"/>
      <c r="D11" s="405"/>
      <c r="E11" s="405"/>
      <c r="F11" s="405"/>
      <c r="G11" s="405"/>
      <c r="H11" s="405"/>
      <c r="I11" s="558"/>
      <c r="J11" s="342"/>
      <c r="K11" s="557"/>
      <c r="L11" s="405"/>
      <c r="M11" s="405"/>
      <c r="N11" s="405"/>
      <c r="O11" s="405"/>
      <c r="P11" s="405"/>
      <c r="Q11" s="558"/>
      <c r="R11" s="342"/>
      <c r="S11" s="340"/>
      <c r="T11" s="556"/>
      <c r="U11" s="337"/>
      <c r="V11" s="1"/>
      <c r="W11" s="1"/>
      <c r="X11" s="1"/>
      <c r="Y11" s="1"/>
      <c r="Z11" s="1"/>
      <c r="AA11" s="1"/>
      <c r="AB11" s="1"/>
      <c r="AC11" s="1"/>
    </row>
    <row r="12" spans="1:29" ht="19.5" customHeight="1" x14ac:dyDescent="0.2">
      <c r="A12" s="337"/>
      <c r="B12" s="342"/>
      <c r="C12" s="674" t="s">
        <v>149</v>
      </c>
      <c r="D12" s="561">
        <f>'1. Inv. in.l-Fin'!Q18+'1. Inv. in.l-Fin'!Q19+'Cte. Ing. i Desp.'!D27+'2. Desp. Fixes'!V47-'2. Desp. Fixes'!AM51-'1. Inv. in.l-Fin'!Q29-D13-'1. Inv. in.l-Fin'!D31/1.21+IF(('3. Ing.-Desp.variables'!I47=30),L13,0)+'1. Inv. in.l-Fin'!Q21+'1. Inv. in.l-Fin'!Q20-'1. Inv. in.l-Fin'!D30</f>
        <v>0</v>
      </c>
      <c r="E12" s="562"/>
      <c r="F12" s="561">
        <f>D12+'Cte. Ing. i Desp.'!F27+'2. Desp. Fixes'!X47+-'2. Desp. Fixes'!AN51-'1. Inv. in.l-Fin'!R29-F13+D13+N13-L13</f>
        <v>0</v>
      </c>
      <c r="G12" s="562"/>
      <c r="H12" s="561">
        <f>F12+'Cte. Ing. i Desp.'!H27+'2. Desp. Fixes'!Y47+'1. Inv. in.l-Fin'!S21-'1. Inv. in.l-Fin'!S29-'2. Desp. Fixes'!AO51-H13+F13+P13-N13</f>
        <v>0</v>
      </c>
      <c r="I12" s="563"/>
      <c r="J12" s="564"/>
      <c r="K12" s="565" t="s">
        <v>150</v>
      </c>
      <c r="L12" s="561">
        <f>'1. Inv. in.l-Fin'!R29</f>
        <v>0</v>
      </c>
      <c r="M12" s="562"/>
      <c r="N12" s="561">
        <f>'1. Inv. in.l-Fin'!S29</f>
        <v>0</v>
      </c>
      <c r="O12" s="562"/>
      <c r="P12" s="561">
        <v>0</v>
      </c>
      <c r="Q12" s="563"/>
      <c r="R12" s="342"/>
      <c r="S12" s="340"/>
      <c r="T12" s="556"/>
      <c r="U12" s="337"/>
      <c r="V12" s="1"/>
      <c r="W12" s="1"/>
      <c r="X12" s="1"/>
      <c r="Y12" s="1"/>
      <c r="Z12" s="1"/>
      <c r="AA12" s="1"/>
      <c r="AB12" s="1"/>
      <c r="AC12" s="1"/>
    </row>
    <row r="13" spans="1:29" ht="19.5" customHeight="1" x14ac:dyDescent="0.2">
      <c r="A13" s="337"/>
      <c r="B13" s="342"/>
      <c r="C13" s="674" t="s">
        <v>151</v>
      </c>
      <c r="D13" s="566">
        <f>IF(('3. Ing.-Desp.variables'!I45=30),'Cte. Ing. i Desp.'!D9/12,0)</f>
        <v>0</v>
      </c>
      <c r="E13" s="562"/>
      <c r="F13" s="566">
        <f>IF(('3. Ing.-Desp.variables'!I45=30),('Cte. Ing. i Desp.'!F9/12),0)</f>
        <v>0</v>
      </c>
      <c r="G13" s="562"/>
      <c r="H13" s="566">
        <f>IF(('3. Ing.-Desp.variables'!I45=30),'Cte. Ing. i Desp.'!H9/12,0)</f>
        <v>0</v>
      </c>
      <c r="I13" s="563"/>
      <c r="J13" s="564"/>
      <c r="K13" s="565" t="s">
        <v>152</v>
      </c>
      <c r="L13" s="567">
        <f>IF(('3. Ing.-Desp.variables'!I47=30),'Cte. Ing. i Desp.'!D11/12,0)</f>
        <v>0</v>
      </c>
      <c r="M13" s="562"/>
      <c r="N13" s="567">
        <f>IF(('3. Ing.-Desp.variables'!I47=30),'Cte. Ing. i Desp.'!F11/12,0)</f>
        <v>0</v>
      </c>
      <c r="O13" s="562"/>
      <c r="P13" s="567">
        <f>IF(('3. Ing.-Desp.variables'!I47=30),'Cte. Ing. i Desp.'!H11/12,0)</f>
        <v>0</v>
      </c>
      <c r="Q13" s="563"/>
      <c r="R13" s="342"/>
      <c r="S13" s="340"/>
      <c r="T13" s="556"/>
      <c r="U13" s="337"/>
      <c r="V13" s="1"/>
      <c r="W13" s="1"/>
      <c r="X13" s="1"/>
      <c r="Y13" s="1"/>
      <c r="Z13" s="1"/>
      <c r="AA13" s="1"/>
      <c r="AB13" s="1"/>
      <c r="AC13" s="1"/>
    </row>
    <row r="14" spans="1:29" ht="19.5" customHeight="1" x14ac:dyDescent="0.2">
      <c r="A14" s="337"/>
      <c r="B14" s="342"/>
      <c r="C14" s="674" t="s">
        <v>153</v>
      </c>
      <c r="D14" s="567">
        <f>'1. Inv. in.l-Fin'!D31/1.21</f>
        <v>0</v>
      </c>
      <c r="E14" s="562"/>
      <c r="F14" s="567">
        <f>D14</f>
        <v>0</v>
      </c>
      <c r="G14" s="562"/>
      <c r="H14" s="567">
        <f>F14</f>
        <v>0</v>
      </c>
      <c r="I14" s="563"/>
      <c r="J14" s="564"/>
      <c r="K14" s="568"/>
      <c r="L14" s="562"/>
      <c r="M14" s="562"/>
      <c r="N14" s="562"/>
      <c r="O14" s="562"/>
      <c r="P14" s="562"/>
      <c r="Q14" s="563"/>
      <c r="R14" s="342"/>
      <c r="S14" s="340"/>
      <c r="T14" s="556"/>
      <c r="U14" s="337"/>
      <c r="V14" s="1"/>
      <c r="W14" s="1"/>
      <c r="X14" s="1"/>
      <c r="Y14" s="1"/>
      <c r="Z14" s="1"/>
      <c r="AA14" s="1"/>
      <c r="AB14" s="1"/>
      <c r="AC14" s="1"/>
    </row>
    <row r="15" spans="1:29" ht="6" customHeight="1" x14ac:dyDescent="0.2">
      <c r="A15" s="337"/>
      <c r="B15" s="342"/>
      <c r="C15" s="675"/>
      <c r="D15" s="569"/>
      <c r="E15" s="562"/>
      <c r="F15" s="569"/>
      <c r="G15" s="562"/>
      <c r="H15" s="570"/>
      <c r="I15" s="563"/>
      <c r="J15" s="564"/>
      <c r="K15" s="571"/>
      <c r="L15" s="562"/>
      <c r="M15" s="562"/>
      <c r="N15" s="562"/>
      <c r="O15" s="562"/>
      <c r="P15" s="562"/>
      <c r="Q15" s="563"/>
      <c r="R15" s="342"/>
      <c r="S15" s="340"/>
      <c r="T15" s="556"/>
      <c r="U15" s="337"/>
      <c r="V15" s="1"/>
      <c r="W15" s="1"/>
      <c r="X15" s="1"/>
      <c r="Y15" s="1"/>
      <c r="Z15" s="1"/>
      <c r="AA15" s="1"/>
      <c r="AB15" s="1"/>
      <c r="AC15" s="1"/>
    </row>
    <row r="16" spans="1:29" ht="19.5" customHeight="1" x14ac:dyDescent="0.25">
      <c r="A16" s="337"/>
      <c r="B16" s="342"/>
      <c r="C16" s="673" t="s">
        <v>154</v>
      </c>
      <c r="D16" s="572"/>
      <c r="E16" s="573">
        <f>SUM(D12:D14)</f>
        <v>0</v>
      </c>
      <c r="F16" s="574"/>
      <c r="G16" s="573">
        <f>SUM(F12:F14)</f>
        <v>0</v>
      </c>
      <c r="H16" s="574"/>
      <c r="I16" s="575">
        <f>SUM(H12:H14)</f>
        <v>0</v>
      </c>
      <c r="J16" s="576"/>
      <c r="K16" s="673" t="s">
        <v>155</v>
      </c>
      <c r="L16" s="577"/>
      <c r="M16" s="573">
        <f>SUM(L12:L13)</f>
        <v>0</v>
      </c>
      <c r="N16" s="578"/>
      <c r="O16" s="573">
        <f>SUM(N12:N13)</f>
        <v>0</v>
      </c>
      <c r="P16" s="578"/>
      <c r="Q16" s="575">
        <f>SUM(P12:P13)</f>
        <v>0</v>
      </c>
      <c r="R16" s="342"/>
      <c r="S16" s="340"/>
      <c r="T16" s="556"/>
      <c r="U16" s="337"/>
      <c r="V16" s="1"/>
      <c r="W16" s="1"/>
      <c r="X16" s="1"/>
      <c r="Y16" s="1"/>
      <c r="Z16" s="1"/>
      <c r="AA16" s="1"/>
      <c r="AB16" s="1"/>
      <c r="AC16" s="1"/>
    </row>
    <row r="17" spans="1:29" ht="18.75" customHeight="1" x14ac:dyDescent="0.2">
      <c r="A17" s="337"/>
      <c r="B17" s="342"/>
      <c r="C17" s="676"/>
      <c r="D17" s="570"/>
      <c r="E17" s="570"/>
      <c r="F17" s="570"/>
      <c r="G17" s="389"/>
      <c r="H17" s="570"/>
      <c r="I17" s="580"/>
      <c r="J17" s="564"/>
      <c r="K17" s="571"/>
      <c r="L17" s="570"/>
      <c r="M17" s="570"/>
      <c r="N17" s="570"/>
      <c r="O17" s="570"/>
      <c r="P17" s="570"/>
      <c r="Q17" s="580"/>
      <c r="R17" s="342"/>
      <c r="S17" s="340"/>
      <c r="T17" s="556"/>
      <c r="U17" s="337"/>
      <c r="V17" s="1"/>
      <c r="W17" s="1"/>
      <c r="X17" s="1"/>
      <c r="Y17" s="1"/>
      <c r="Z17" s="1"/>
      <c r="AA17" s="1"/>
      <c r="AB17" s="1"/>
      <c r="AC17" s="1"/>
    </row>
    <row r="18" spans="1:29" ht="7.5" customHeight="1" x14ac:dyDescent="0.2">
      <c r="A18" s="337"/>
      <c r="B18" s="342"/>
      <c r="C18" s="676"/>
      <c r="D18" s="570"/>
      <c r="E18" s="570"/>
      <c r="F18" s="570"/>
      <c r="G18" s="389"/>
      <c r="H18" s="570"/>
      <c r="I18" s="580"/>
      <c r="J18" s="564"/>
      <c r="K18" s="581"/>
      <c r="L18" s="570"/>
      <c r="M18" s="570"/>
      <c r="N18" s="570"/>
      <c r="O18" s="570"/>
      <c r="P18" s="570"/>
      <c r="Q18" s="580"/>
      <c r="R18" s="342"/>
      <c r="S18" s="340"/>
      <c r="T18" s="556"/>
      <c r="U18" s="337"/>
      <c r="V18" s="1"/>
      <c r="W18" s="1"/>
      <c r="X18" s="1"/>
      <c r="Y18" s="1"/>
      <c r="Z18" s="1"/>
      <c r="AA18" s="1"/>
      <c r="AB18" s="1"/>
      <c r="AC18" s="1"/>
    </row>
    <row r="19" spans="1:29" ht="19.5" customHeight="1" x14ac:dyDescent="0.2">
      <c r="A19" s="337"/>
      <c r="B19" s="342"/>
      <c r="C19" s="674" t="str">
        <f>'1. Inv. in.l-Fin'!C15</f>
        <v>MAQUINÀRIA</v>
      </c>
      <c r="D19" s="561">
        <f>'2. Desp. Fixes'!AM46</f>
        <v>0</v>
      </c>
      <c r="E19" s="570"/>
      <c r="F19" s="561">
        <f>'2. Desp. Fixes'!AM46+'2. Desp. Fixes'!AN46</f>
        <v>0</v>
      </c>
      <c r="G19" s="389"/>
      <c r="H19" s="561">
        <f>'2. Desp. Fixes'!AM46+'2. Desp. Fixes'!AN46+'2. Desp. Fixes'!AO46</f>
        <v>0</v>
      </c>
      <c r="I19" s="580"/>
      <c r="J19" s="582"/>
      <c r="K19" s="583" t="s">
        <v>156</v>
      </c>
      <c r="L19" s="584">
        <f>'1. Inv. in.l-Fin'!Q19-'1. Inv. in.l-Fin'!Q29-'1. Inv. in.l-Fin'!R29</f>
        <v>0</v>
      </c>
      <c r="M19" s="570"/>
      <c r="N19" s="584">
        <f>L19+L12-'1. Inv. in.l-Fin'!R29-N12</f>
        <v>0</v>
      </c>
      <c r="O19" s="570"/>
      <c r="P19" s="584">
        <f>N19+N12-'1. Inv. in.l-Fin'!S29</f>
        <v>0</v>
      </c>
      <c r="Q19" s="585"/>
      <c r="R19" s="342"/>
      <c r="S19" s="340"/>
      <c r="T19" s="556"/>
      <c r="U19" s="337"/>
      <c r="V19" s="1"/>
      <c r="W19" s="1"/>
      <c r="X19" s="1"/>
      <c r="Y19" s="1"/>
      <c r="Z19" s="1"/>
      <c r="AA19" s="1"/>
      <c r="AB19" s="1"/>
      <c r="AC19" s="1"/>
    </row>
    <row r="20" spans="1:29" ht="19.5" customHeight="1" x14ac:dyDescent="0.2">
      <c r="A20" s="337"/>
      <c r="B20" s="342"/>
      <c r="C20" s="674" t="str">
        <f>'1. Inv. in.l-Fin'!E15</f>
        <v>EQUIP INFORMÀTIC</v>
      </c>
      <c r="D20" s="566">
        <f>'2. Desp. Fixes'!AM47</f>
        <v>0</v>
      </c>
      <c r="E20" s="570"/>
      <c r="F20" s="566">
        <f>'2. Desp. Fixes'!AM47+'2. Desp. Fixes'!AN47</f>
        <v>0</v>
      </c>
      <c r="G20" s="389"/>
      <c r="H20" s="566">
        <f>'2. Desp. Fixes'!AM47+'2. Desp. Fixes'!AN47+'2. Desp. Fixes'!AO47</f>
        <v>0</v>
      </c>
      <c r="I20" s="580"/>
      <c r="J20" s="582"/>
      <c r="K20" s="673" t="s">
        <v>157</v>
      </c>
      <c r="L20" s="572"/>
      <c r="M20" s="573">
        <f>L19</f>
        <v>0</v>
      </c>
      <c r="N20" s="586"/>
      <c r="O20" s="573">
        <f>N19</f>
        <v>0</v>
      </c>
      <c r="P20" s="586"/>
      <c r="Q20" s="575">
        <f>P19</f>
        <v>0</v>
      </c>
      <c r="R20" s="342"/>
      <c r="S20" s="340"/>
      <c r="T20" s="556"/>
      <c r="U20" s="337"/>
      <c r="V20" s="1"/>
      <c r="W20" s="1"/>
      <c r="X20" s="1"/>
      <c r="Y20" s="1"/>
      <c r="Z20" s="1"/>
      <c r="AA20" s="1"/>
      <c r="AB20" s="1"/>
      <c r="AC20" s="1"/>
    </row>
    <row r="21" spans="1:29" ht="19.5" customHeight="1" x14ac:dyDescent="0.2">
      <c r="A21" s="337"/>
      <c r="B21" s="342"/>
      <c r="C21" s="674" t="str">
        <f>'1. Inv. in.l-Fin'!G15</f>
        <v>MOBILIARI</v>
      </c>
      <c r="D21" s="566">
        <f>'2. Desp. Fixes'!AM48</f>
        <v>0</v>
      </c>
      <c r="E21" s="570"/>
      <c r="F21" s="566">
        <f>'2. Desp. Fixes'!AM48+'2. Desp. Fixes'!AN48</f>
        <v>0</v>
      </c>
      <c r="G21" s="389"/>
      <c r="H21" s="566">
        <f>'2. Desp. Fixes'!AM48+'2. Desp. Fixes'!AN48+'2. Desp. Fixes'!AO48</f>
        <v>0</v>
      </c>
      <c r="I21" s="580"/>
      <c r="J21" s="582"/>
      <c r="K21" s="571"/>
      <c r="L21" s="570"/>
      <c r="M21" s="570"/>
      <c r="N21" s="570"/>
      <c r="O21" s="570"/>
      <c r="P21" s="570"/>
      <c r="Q21" s="580"/>
      <c r="R21" s="342"/>
      <c r="S21" s="340"/>
      <c r="T21" s="556"/>
      <c r="U21" s="337"/>
      <c r="V21" s="1"/>
      <c r="W21" s="1"/>
      <c r="X21" s="1"/>
      <c r="Y21" s="1"/>
      <c r="Z21" s="1"/>
      <c r="AA21" s="1"/>
      <c r="AB21" s="1"/>
      <c r="AC21" s="1"/>
    </row>
    <row r="22" spans="1:29" ht="19.5" customHeight="1" x14ac:dyDescent="0.2">
      <c r="A22" s="337"/>
      <c r="B22" s="342"/>
      <c r="C22" s="674" t="str">
        <f>'1. Inv. in.l-Fin'!I15</f>
        <v>IMMOB. INTANGIBLE</v>
      </c>
      <c r="D22" s="566">
        <f>'2. Desp. Fixes'!AM49</f>
        <v>0</v>
      </c>
      <c r="E22" s="570"/>
      <c r="F22" s="566">
        <f>'2. Desp. Fixes'!AM49+'2. Desp. Fixes'!AN49</f>
        <v>0</v>
      </c>
      <c r="G22" s="389"/>
      <c r="H22" s="566">
        <f>'2. Desp. Fixes'!AM49+'2. Desp. Fixes'!AN49+'2. Desp. Fixes'!AO49</f>
        <v>0</v>
      </c>
      <c r="I22" s="580"/>
      <c r="J22" s="582"/>
      <c r="K22" s="565" t="s">
        <v>158</v>
      </c>
      <c r="L22" s="561">
        <f>'1. Inv. in.l-Fin'!Q18</f>
        <v>0</v>
      </c>
      <c r="M22" s="570"/>
      <c r="N22" s="561">
        <f>L22</f>
        <v>0</v>
      </c>
      <c r="O22" s="570"/>
      <c r="P22" s="561">
        <f>N22</f>
        <v>0</v>
      </c>
      <c r="Q22" s="587"/>
      <c r="R22" s="342"/>
      <c r="S22" s="340"/>
      <c r="T22" s="556"/>
      <c r="U22" s="337"/>
      <c r="V22" s="1"/>
      <c r="W22" s="1"/>
      <c r="X22" s="1"/>
      <c r="Y22" s="1"/>
      <c r="Z22" s="1"/>
      <c r="AA22" s="1"/>
      <c r="AB22" s="1"/>
      <c r="AC22" s="1"/>
    </row>
    <row r="23" spans="1:29" ht="19.5" customHeight="1" x14ac:dyDescent="0.2">
      <c r="A23" s="337"/>
      <c r="B23" s="342"/>
      <c r="C23" s="674" t="str">
        <f>'1. Inv. in.l-Fin'!K15</f>
        <v>ALTRE IMMOBILITZAT</v>
      </c>
      <c r="D23" s="566">
        <f>'2. Desp. Fixes'!AM50</f>
        <v>0</v>
      </c>
      <c r="E23" s="570"/>
      <c r="F23" s="566">
        <f>'2. Desp. Fixes'!AM50+'2. Desp. Fixes'!AN50</f>
        <v>0</v>
      </c>
      <c r="G23" s="389"/>
      <c r="H23" s="566">
        <f>'2. Desp. Fixes'!AM50+'2. Desp. Fixes'!AN50+'2. Desp. Fixes'!AO50</f>
        <v>0</v>
      </c>
      <c r="I23" s="580"/>
      <c r="J23" s="582"/>
      <c r="K23" s="565" t="s">
        <v>159</v>
      </c>
      <c r="L23" s="566">
        <v>0</v>
      </c>
      <c r="M23" s="570"/>
      <c r="N23" s="566">
        <f>L24</f>
        <v>0</v>
      </c>
      <c r="O23" s="570"/>
      <c r="P23" s="566">
        <f>N23+N24</f>
        <v>0</v>
      </c>
      <c r="Q23" s="587"/>
      <c r="R23" s="342"/>
      <c r="S23" s="340"/>
      <c r="T23" s="556"/>
      <c r="U23" s="337"/>
      <c r="V23" s="1"/>
      <c r="W23" s="1"/>
      <c r="X23" s="1"/>
      <c r="Y23" s="1"/>
      <c r="Z23" s="1"/>
      <c r="AA23" s="1"/>
      <c r="AB23" s="1"/>
      <c r="AC23" s="1"/>
    </row>
    <row r="24" spans="1:29" ht="19.5" customHeight="1" x14ac:dyDescent="0.2">
      <c r="A24" s="337"/>
      <c r="B24" s="342"/>
      <c r="C24" s="674" t="s">
        <v>160</v>
      </c>
      <c r="D24" s="566">
        <f>-'2. Desp. Fixes'!V47</f>
        <v>0</v>
      </c>
      <c r="E24" s="570"/>
      <c r="F24" s="566">
        <f>-'2. Desp. Fixes'!V47-'2. Desp. Fixes'!X47</f>
        <v>0</v>
      </c>
      <c r="G24" s="389"/>
      <c r="H24" s="566">
        <f>-'2. Desp. Fixes'!V47-'2. Desp. Fixes'!X47-'2. Desp. Fixes'!Y47</f>
        <v>0</v>
      </c>
      <c r="I24" s="580"/>
      <c r="J24" s="582"/>
      <c r="K24" s="565" t="s">
        <v>161</v>
      </c>
      <c r="L24" s="566">
        <f>'Cte. Ing. i Desp.'!D27</f>
        <v>0</v>
      </c>
      <c r="M24" s="570"/>
      <c r="N24" s="566">
        <f>'Cte. Ing. i Desp.'!F27</f>
        <v>0</v>
      </c>
      <c r="O24" s="570"/>
      <c r="P24" s="566">
        <f>'Cte. Ing. i Desp.'!H27</f>
        <v>0</v>
      </c>
      <c r="Q24" s="587"/>
      <c r="R24" s="342"/>
      <c r="S24" s="340"/>
      <c r="T24" s="556"/>
      <c r="U24" s="337"/>
      <c r="V24" s="1"/>
      <c r="W24" s="1"/>
      <c r="X24" s="1"/>
      <c r="Y24" s="1"/>
      <c r="Z24" s="1"/>
      <c r="AA24" s="1"/>
      <c r="AB24" s="1"/>
      <c r="AC24" s="1"/>
    </row>
    <row r="25" spans="1:29" ht="19.5" customHeight="1" x14ac:dyDescent="0.2">
      <c r="A25" s="337"/>
      <c r="B25" s="342"/>
      <c r="C25" s="674" t="s">
        <v>193</v>
      </c>
      <c r="D25" s="567">
        <f>'1. Inv. in.l-Fin'!D30</f>
        <v>0</v>
      </c>
      <c r="E25" s="570"/>
      <c r="F25" s="567">
        <f>D25</f>
        <v>0</v>
      </c>
      <c r="G25" s="389"/>
      <c r="H25" s="567">
        <f>F25</f>
        <v>0</v>
      </c>
      <c r="I25" s="580"/>
      <c r="J25" s="582"/>
      <c r="K25" s="565" t="s">
        <v>162</v>
      </c>
      <c r="L25" s="567">
        <f>+'1. Inv. in.l-Fin'!Q20+'1. Inv. in.l-Fin'!Q21</f>
        <v>0</v>
      </c>
      <c r="M25" s="570"/>
      <c r="N25" s="567">
        <f>L25</f>
        <v>0</v>
      </c>
      <c r="O25" s="570"/>
      <c r="P25" s="567">
        <f>L25</f>
        <v>0</v>
      </c>
      <c r="Q25" s="587"/>
      <c r="R25" s="342"/>
      <c r="S25" s="340"/>
      <c r="T25" s="556"/>
      <c r="U25" s="337"/>
      <c r="V25" s="1"/>
      <c r="W25" s="1"/>
      <c r="X25" s="1"/>
      <c r="Y25" s="1"/>
      <c r="Z25" s="1"/>
      <c r="AA25" s="1"/>
      <c r="AB25" s="1"/>
      <c r="AC25" s="1"/>
    </row>
    <row r="26" spans="1:29" ht="7.5" customHeight="1" x14ac:dyDescent="0.2">
      <c r="A26" s="337"/>
      <c r="B26" s="342"/>
      <c r="C26" s="675"/>
      <c r="D26" s="569"/>
      <c r="E26" s="570"/>
      <c r="F26" s="569"/>
      <c r="G26" s="389"/>
      <c r="H26" s="569"/>
      <c r="I26" s="580"/>
      <c r="J26" s="582"/>
      <c r="K26" s="571"/>
      <c r="L26" s="570"/>
      <c r="M26" s="570"/>
      <c r="N26" s="570"/>
      <c r="O26" s="570"/>
      <c r="P26" s="570"/>
      <c r="Q26" s="587"/>
      <c r="R26" s="342"/>
      <c r="S26" s="340"/>
      <c r="T26" s="556"/>
      <c r="U26" s="337"/>
      <c r="V26" s="1"/>
      <c r="W26" s="1"/>
      <c r="X26" s="1"/>
      <c r="Y26" s="1"/>
      <c r="Z26" s="1"/>
      <c r="AA26" s="1"/>
      <c r="AB26" s="1"/>
      <c r="AC26" s="1"/>
    </row>
    <row r="27" spans="1:29" ht="19.5" customHeight="1" x14ac:dyDescent="0.25">
      <c r="A27" s="337"/>
      <c r="B27" s="342"/>
      <c r="C27" s="673" t="s">
        <v>163</v>
      </c>
      <c r="D27" s="588"/>
      <c r="E27" s="573">
        <f>SUM(D19:D25)</f>
        <v>0</v>
      </c>
      <c r="F27" s="589"/>
      <c r="G27" s="573">
        <f>SUM(F19:F25)</f>
        <v>0</v>
      </c>
      <c r="H27" s="589"/>
      <c r="I27" s="575">
        <f>SUM(H19:H25)</f>
        <v>0</v>
      </c>
      <c r="J27" s="590"/>
      <c r="K27" s="673" t="s">
        <v>164</v>
      </c>
      <c r="L27" s="572"/>
      <c r="M27" s="573">
        <f>SUM(L22:L25)</f>
        <v>0</v>
      </c>
      <c r="N27" s="574"/>
      <c r="O27" s="573">
        <f>SUM(N22:N25)</f>
        <v>0</v>
      </c>
      <c r="P27" s="574"/>
      <c r="Q27" s="575">
        <f>SUM(P22:P25)</f>
        <v>0</v>
      </c>
      <c r="R27" s="342"/>
      <c r="S27" s="340"/>
      <c r="T27" s="556"/>
      <c r="U27" s="337"/>
      <c r="V27" s="1"/>
      <c r="W27" s="1"/>
      <c r="X27" s="1"/>
      <c r="Y27" s="1"/>
      <c r="Z27" s="1"/>
      <c r="AA27" s="1"/>
      <c r="AB27" s="1"/>
      <c r="AC27" s="1"/>
    </row>
    <row r="28" spans="1:29" ht="23.25" customHeight="1" x14ac:dyDescent="0.2">
      <c r="A28" s="337"/>
      <c r="B28" s="342"/>
      <c r="C28" s="591"/>
      <c r="D28" s="592"/>
      <c r="E28" s="592"/>
      <c r="F28" s="592"/>
      <c r="G28" s="592"/>
      <c r="H28" s="592"/>
      <c r="I28" s="593"/>
      <c r="J28" s="582"/>
      <c r="K28" s="579"/>
      <c r="L28" s="570"/>
      <c r="M28" s="570"/>
      <c r="N28" s="570"/>
      <c r="O28" s="570"/>
      <c r="P28" s="570"/>
      <c r="Q28" s="580"/>
      <c r="R28" s="342"/>
      <c r="S28" s="340"/>
      <c r="T28" s="556"/>
      <c r="U28" s="337"/>
      <c r="V28" s="1"/>
      <c r="W28" s="1"/>
      <c r="X28" s="1"/>
      <c r="Y28" s="1"/>
      <c r="Z28" s="1"/>
      <c r="AA28" s="1"/>
      <c r="AB28" s="1"/>
      <c r="AC28" s="1"/>
    </row>
    <row r="29" spans="1:29" ht="19.5" customHeight="1" thickBot="1" x14ac:dyDescent="0.25">
      <c r="A29" s="337"/>
      <c r="B29" s="342"/>
      <c r="C29" s="594" t="s">
        <v>165</v>
      </c>
      <c r="D29" s="595"/>
      <c r="E29" s="596">
        <f>E16+E27</f>
        <v>0</v>
      </c>
      <c r="F29" s="595"/>
      <c r="G29" s="596">
        <f>G16+G27</f>
        <v>0</v>
      </c>
      <c r="H29" s="595"/>
      <c r="I29" s="597">
        <f>I16+I27</f>
        <v>0</v>
      </c>
      <c r="J29" s="598"/>
      <c r="K29" s="774" t="s">
        <v>166</v>
      </c>
      <c r="L29" s="775"/>
      <c r="M29" s="600">
        <f>M27+M16+M20</f>
        <v>0</v>
      </c>
      <c r="N29" s="599"/>
      <c r="O29" s="600">
        <f>O27+O16+O20</f>
        <v>0</v>
      </c>
      <c r="P29" s="599"/>
      <c r="Q29" s="601">
        <f>Q27+Q16+Q20</f>
        <v>0</v>
      </c>
      <c r="R29" s="342"/>
      <c r="S29" s="340"/>
      <c r="T29" s="556"/>
      <c r="U29" s="337"/>
      <c r="V29" s="1"/>
      <c r="W29" s="1"/>
      <c r="X29" s="1"/>
      <c r="Y29" s="1"/>
      <c r="Z29" s="1"/>
      <c r="AA29" s="1"/>
      <c r="AB29" s="1"/>
      <c r="AC29" s="1"/>
    </row>
    <row r="30" spans="1:29" ht="9" customHeight="1" thickTop="1" x14ac:dyDescent="0.2">
      <c r="A30" s="337"/>
      <c r="B30" s="342"/>
      <c r="C30" s="342"/>
      <c r="D30" s="582"/>
      <c r="E30" s="564"/>
      <c r="F30" s="582"/>
      <c r="G30" s="564"/>
      <c r="H30" s="582"/>
      <c r="I30" s="564"/>
      <c r="J30" s="582"/>
      <c r="K30" s="564"/>
      <c r="L30" s="564"/>
      <c r="M30" s="564"/>
      <c r="N30" s="564"/>
      <c r="O30" s="564"/>
      <c r="P30" s="602"/>
      <c r="Q30" s="564"/>
      <c r="R30" s="342"/>
      <c r="S30" s="340"/>
      <c r="T30" s="556"/>
      <c r="U30" s="337"/>
      <c r="V30" s="1"/>
      <c r="W30" s="1"/>
      <c r="X30" s="1"/>
      <c r="Y30" s="1"/>
      <c r="Z30" s="1"/>
      <c r="AA30" s="1"/>
      <c r="AB30" s="1"/>
      <c r="AC30" s="1"/>
    </row>
    <row r="31" spans="1:29" ht="18.75" customHeight="1" x14ac:dyDescent="0.2">
      <c r="A31" s="337"/>
      <c r="B31" s="342"/>
      <c r="C31" s="342"/>
      <c r="D31" s="342"/>
      <c r="E31" s="342"/>
      <c r="F31" s="342"/>
      <c r="G31" s="342"/>
      <c r="H31" s="342"/>
      <c r="I31" s="342"/>
      <c r="J31" s="342"/>
      <c r="K31" s="342"/>
      <c r="L31" s="342"/>
      <c r="M31" s="342"/>
      <c r="N31" s="342"/>
      <c r="O31" s="342"/>
      <c r="P31" s="342"/>
      <c r="Q31" s="342"/>
      <c r="R31" s="342"/>
      <c r="S31" s="340"/>
      <c r="T31" s="556"/>
      <c r="U31" s="337"/>
      <c r="V31" s="1"/>
      <c r="W31" s="1"/>
      <c r="X31" s="1"/>
      <c r="Y31" s="1"/>
      <c r="Z31" s="1"/>
      <c r="AA31" s="1"/>
      <c r="AB31" s="1"/>
      <c r="AC31" s="1"/>
    </row>
    <row r="32" spans="1:29" ht="7.5" customHeight="1" x14ac:dyDescent="0.2">
      <c r="A32" s="337"/>
      <c r="B32" s="342"/>
      <c r="C32" s="342"/>
      <c r="D32" s="342"/>
      <c r="E32" s="342"/>
      <c r="F32" s="342"/>
      <c r="G32" s="342"/>
      <c r="H32" s="342"/>
      <c r="I32" s="342"/>
      <c r="J32" s="342"/>
      <c r="K32" s="342"/>
      <c r="L32" s="342"/>
      <c r="M32" s="342"/>
      <c r="N32" s="342"/>
      <c r="O32" s="342"/>
      <c r="P32" s="342"/>
      <c r="Q32" s="342"/>
      <c r="R32" s="342"/>
      <c r="S32" s="340"/>
      <c r="T32" s="556"/>
      <c r="U32" s="337"/>
      <c r="V32" s="1"/>
      <c r="W32" s="1"/>
      <c r="X32" s="1"/>
      <c r="Y32" s="1"/>
      <c r="Z32" s="1"/>
      <c r="AA32" s="1"/>
      <c r="AB32" s="1"/>
      <c r="AC32" s="1"/>
    </row>
    <row r="33" spans="1:29" ht="7.5" customHeight="1" x14ac:dyDescent="0.2">
      <c r="A33" s="337"/>
      <c r="B33" s="342"/>
      <c r="C33" s="342"/>
      <c r="D33" s="761" t="s">
        <v>192</v>
      </c>
      <c r="E33" s="762"/>
      <c r="F33" s="762"/>
      <c r="G33" s="762"/>
      <c r="H33" s="762"/>
      <c r="I33" s="762"/>
      <c r="J33" s="762"/>
      <c r="K33" s="762"/>
      <c r="L33" s="762"/>
      <c r="M33" s="762"/>
      <c r="N33" s="762"/>
      <c r="O33" s="762"/>
      <c r="P33" s="763"/>
      <c r="Q33" s="342"/>
      <c r="R33" s="342"/>
      <c r="S33" s="340"/>
      <c r="T33" s="556"/>
      <c r="U33" s="337"/>
      <c r="V33" s="1"/>
      <c r="W33" s="1"/>
      <c r="X33" s="1"/>
      <c r="Y33" s="1"/>
      <c r="Z33" s="1"/>
      <c r="AA33" s="1"/>
      <c r="AB33" s="1"/>
      <c r="AC33" s="1"/>
    </row>
    <row r="34" spans="1:29" ht="19.5" customHeight="1" x14ac:dyDescent="0.2">
      <c r="A34" s="337"/>
      <c r="B34" s="342"/>
      <c r="C34" s="342"/>
      <c r="D34" s="764"/>
      <c r="E34" s="765"/>
      <c r="F34" s="765"/>
      <c r="G34" s="765"/>
      <c r="H34" s="765"/>
      <c r="I34" s="765"/>
      <c r="J34" s="765"/>
      <c r="K34" s="765"/>
      <c r="L34" s="765"/>
      <c r="M34" s="765"/>
      <c r="N34" s="765"/>
      <c r="O34" s="765"/>
      <c r="P34" s="766"/>
      <c r="Q34" s="342"/>
      <c r="R34" s="342"/>
      <c r="S34" s="340"/>
      <c r="T34" s="556"/>
      <c r="U34" s="337"/>
      <c r="V34" s="1"/>
      <c r="W34" s="1"/>
      <c r="X34" s="1"/>
      <c r="Y34" s="1"/>
      <c r="Z34" s="1"/>
      <c r="AA34" s="1"/>
      <c r="AB34" s="1"/>
      <c r="AC34" s="1"/>
    </row>
    <row r="35" spans="1:29" ht="19.5" customHeight="1" x14ac:dyDescent="0.2">
      <c r="A35" s="337"/>
      <c r="B35" s="342"/>
      <c r="C35" s="342"/>
      <c r="D35" s="764"/>
      <c r="E35" s="765"/>
      <c r="F35" s="765"/>
      <c r="G35" s="765"/>
      <c r="H35" s="765"/>
      <c r="I35" s="765"/>
      <c r="J35" s="765"/>
      <c r="K35" s="765"/>
      <c r="L35" s="765"/>
      <c r="M35" s="765"/>
      <c r="N35" s="765"/>
      <c r="O35" s="765"/>
      <c r="P35" s="766"/>
      <c r="Q35" s="342"/>
      <c r="R35" s="342"/>
      <c r="S35" s="340"/>
      <c r="T35" s="556"/>
      <c r="U35" s="337"/>
      <c r="V35" s="1"/>
      <c r="W35" s="1"/>
      <c r="X35" s="1"/>
      <c r="Y35" s="1"/>
      <c r="Z35" s="1"/>
      <c r="AA35" s="1"/>
      <c r="AB35" s="1"/>
      <c r="AC35" s="1"/>
    </row>
    <row r="36" spans="1:29" ht="19.5" customHeight="1" x14ac:dyDescent="0.2">
      <c r="A36" s="337"/>
      <c r="B36" s="342"/>
      <c r="C36" s="342"/>
      <c r="D36" s="764"/>
      <c r="E36" s="765"/>
      <c r="F36" s="765"/>
      <c r="G36" s="765"/>
      <c r="H36" s="765"/>
      <c r="I36" s="765"/>
      <c r="J36" s="765"/>
      <c r="K36" s="765"/>
      <c r="L36" s="765"/>
      <c r="M36" s="765"/>
      <c r="N36" s="765"/>
      <c r="O36" s="765"/>
      <c r="P36" s="766"/>
      <c r="Q36" s="342"/>
      <c r="R36" s="342"/>
      <c r="S36" s="340"/>
      <c r="T36" s="556"/>
      <c r="U36" s="337"/>
      <c r="V36" s="1"/>
      <c r="W36" s="1"/>
      <c r="X36" s="1"/>
      <c r="Y36" s="1"/>
      <c r="Z36" s="1"/>
      <c r="AA36" s="1"/>
      <c r="AB36" s="1"/>
      <c r="AC36" s="1"/>
    </row>
    <row r="37" spans="1:29" ht="19.5" customHeight="1" x14ac:dyDescent="0.2">
      <c r="A37" s="337"/>
      <c r="B37" s="342"/>
      <c r="C37" s="342"/>
      <c r="D37" s="764"/>
      <c r="E37" s="765"/>
      <c r="F37" s="765"/>
      <c r="G37" s="765"/>
      <c r="H37" s="765"/>
      <c r="I37" s="765"/>
      <c r="J37" s="765"/>
      <c r="K37" s="765"/>
      <c r="L37" s="765"/>
      <c r="M37" s="765"/>
      <c r="N37" s="765"/>
      <c r="O37" s="765"/>
      <c r="P37" s="766"/>
      <c r="Q37" s="342"/>
      <c r="R37" s="342"/>
      <c r="S37" s="340"/>
      <c r="T37" s="556"/>
      <c r="U37" s="337"/>
      <c r="V37" s="1"/>
      <c r="W37" s="1"/>
      <c r="X37" s="1"/>
      <c r="Y37" s="1"/>
      <c r="Z37" s="1"/>
      <c r="AA37" s="1"/>
      <c r="AB37" s="1"/>
      <c r="AC37" s="1"/>
    </row>
    <row r="38" spans="1:29" ht="19.5" customHeight="1" x14ac:dyDescent="0.2">
      <c r="A38" s="337"/>
      <c r="B38" s="342"/>
      <c r="C38" s="342"/>
      <c r="D38" s="764"/>
      <c r="E38" s="765"/>
      <c r="F38" s="765"/>
      <c r="G38" s="765"/>
      <c r="H38" s="765"/>
      <c r="I38" s="765"/>
      <c r="J38" s="765"/>
      <c r="K38" s="765"/>
      <c r="L38" s="765"/>
      <c r="M38" s="765"/>
      <c r="N38" s="765"/>
      <c r="O38" s="765"/>
      <c r="P38" s="766"/>
      <c r="Q38" s="342"/>
      <c r="R38" s="342"/>
      <c r="S38" s="340"/>
      <c r="T38" s="556"/>
      <c r="U38" s="337"/>
      <c r="V38" s="1"/>
      <c r="W38" s="1"/>
      <c r="X38" s="1"/>
      <c r="Y38" s="1"/>
      <c r="Z38" s="1"/>
      <c r="AA38" s="1"/>
      <c r="AB38" s="1"/>
      <c r="AC38" s="1"/>
    </row>
    <row r="39" spans="1:29" ht="19.5" customHeight="1" x14ac:dyDescent="0.2">
      <c r="A39" s="337"/>
      <c r="B39" s="342"/>
      <c r="C39" s="342"/>
      <c r="D39" s="764"/>
      <c r="E39" s="765"/>
      <c r="F39" s="765"/>
      <c r="G39" s="765"/>
      <c r="H39" s="765"/>
      <c r="I39" s="765"/>
      <c r="J39" s="765"/>
      <c r="K39" s="765"/>
      <c r="L39" s="765"/>
      <c r="M39" s="765"/>
      <c r="N39" s="765"/>
      <c r="O39" s="765"/>
      <c r="P39" s="766"/>
      <c r="Q39" s="342"/>
      <c r="R39" s="342"/>
      <c r="S39" s="340"/>
      <c r="T39" s="556"/>
      <c r="U39" s="337"/>
      <c r="V39" s="1"/>
      <c r="W39" s="1"/>
      <c r="X39" s="1"/>
      <c r="Y39" s="1"/>
      <c r="Z39" s="1"/>
      <c r="AA39" s="1"/>
      <c r="AB39" s="1"/>
      <c r="AC39" s="1"/>
    </row>
    <row r="40" spans="1:29" ht="19.5" customHeight="1" x14ac:dyDescent="0.2">
      <c r="A40" s="337"/>
      <c r="B40" s="342"/>
      <c r="C40" s="342"/>
      <c r="D40" s="764"/>
      <c r="E40" s="765"/>
      <c r="F40" s="765"/>
      <c r="G40" s="765"/>
      <c r="H40" s="765"/>
      <c r="I40" s="765"/>
      <c r="J40" s="765"/>
      <c r="K40" s="765"/>
      <c r="L40" s="765"/>
      <c r="M40" s="765"/>
      <c r="N40" s="765"/>
      <c r="O40" s="765"/>
      <c r="P40" s="766"/>
      <c r="Q40" s="342"/>
      <c r="R40" s="342"/>
      <c r="S40" s="340"/>
      <c r="T40" s="556"/>
      <c r="U40" s="337"/>
      <c r="V40" s="1"/>
      <c r="W40" s="1"/>
      <c r="X40" s="1"/>
      <c r="Y40" s="1"/>
      <c r="Z40" s="1"/>
      <c r="AA40" s="1"/>
      <c r="AB40" s="1"/>
      <c r="AC40" s="1"/>
    </row>
    <row r="41" spans="1:29" ht="19.5" customHeight="1" x14ac:dyDescent="0.2">
      <c r="A41" s="337"/>
      <c r="B41" s="342"/>
      <c r="C41" s="342"/>
      <c r="D41" s="764"/>
      <c r="E41" s="765"/>
      <c r="F41" s="765"/>
      <c r="G41" s="765"/>
      <c r="H41" s="765"/>
      <c r="I41" s="765"/>
      <c r="J41" s="765"/>
      <c r="K41" s="765"/>
      <c r="L41" s="765"/>
      <c r="M41" s="765"/>
      <c r="N41" s="765"/>
      <c r="O41" s="765"/>
      <c r="P41" s="766"/>
      <c r="Q41" s="342"/>
      <c r="R41" s="342"/>
      <c r="S41" s="340"/>
      <c r="T41" s="556"/>
      <c r="U41" s="337"/>
      <c r="V41" s="1"/>
      <c r="W41" s="1"/>
      <c r="X41" s="1"/>
      <c r="Y41" s="1"/>
      <c r="Z41" s="1"/>
      <c r="AA41" s="1"/>
      <c r="AB41" s="1"/>
      <c r="AC41" s="1"/>
    </row>
    <row r="42" spans="1:29" ht="19.5" customHeight="1" x14ac:dyDescent="0.2">
      <c r="A42" s="337"/>
      <c r="B42" s="342"/>
      <c r="C42" s="342"/>
      <c r="D42" s="764"/>
      <c r="E42" s="765"/>
      <c r="F42" s="765"/>
      <c r="G42" s="765"/>
      <c r="H42" s="765"/>
      <c r="I42" s="765"/>
      <c r="J42" s="765"/>
      <c r="K42" s="765"/>
      <c r="L42" s="765"/>
      <c r="M42" s="765"/>
      <c r="N42" s="765"/>
      <c r="O42" s="765"/>
      <c r="P42" s="766"/>
      <c r="Q42" s="342"/>
      <c r="R42" s="342"/>
      <c r="S42" s="340"/>
      <c r="T42" s="556"/>
      <c r="U42" s="337"/>
      <c r="V42" s="1"/>
      <c r="W42" s="1"/>
      <c r="X42" s="1"/>
      <c r="Y42" s="1"/>
      <c r="Z42" s="1"/>
      <c r="AA42" s="1"/>
      <c r="AB42" s="1"/>
      <c r="AC42" s="1"/>
    </row>
    <row r="43" spans="1:29" ht="15.2" customHeight="1" x14ac:dyDescent="0.2">
      <c r="A43" s="337"/>
      <c r="B43" s="342"/>
      <c r="C43" s="342"/>
      <c r="D43" s="764"/>
      <c r="E43" s="765"/>
      <c r="F43" s="765"/>
      <c r="G43" s="765"/>
      <c r="H43" s="765"/>
      <c r="I43" s="765"/>
      <c r="J43" s="765"/>
      <c r="K43" s="765"/>
      <c r="L43" s="765"/>
      <c r="M43" s="765"/>
      <c r="N43" s="765"/>
      <c r="O43" s="765"/>
      <c r="P43" s="766"/>
      <c r="Q43" s="342"/>
      <c r="R43" s="342"/>
      <c r="S43" s="340"/>
      <c r="T43" s="556"/>
      <c r="U43" s="337"/>
      <c r="V43" s="1"/>
      <c r="W43" s="1"/>
      <c r="X43" s="1"/>
      <c r="Y43" s="1"/>
      <c r="Z43" s="1"/>
      <c r="AA43" s="1"/>
      <c r="AB43" s="1"/>
      <c r="AC43" s="1"/>
    </row>
    <row r="44" spans="1:29" ht="19.5" customHeight="1" x14ac:dyDescent="0.2">
      <c r="A44" s="337"/>
      <c r="B44" s="342"/>
      <c r="C44" s="342"/>
      <c r="D44" s="764"/>
      <c r="E44" s="765"/>
      <c r="F44" s="765"/>
      <c r="G44" s="765"/>
      <c r="H44" s="765"/>
      <c r="I44" s="765"/>
      <c r="J44" s="765"/>
      <c r="K44" s="765"/>
      <c r="L44" s="765"/>
      <c r="M44" s="765"/>
      <c r="N44" s="765"/>
      <c r="O44" s="765"/>
      <c r="P44" s="766"/>
      <c r="Q44" s="342"/>
      <c r="R44" s="342"/>
      <c r="S44" s="340"/>
      <c r="T44" s="556"/>
      <c r="U44" s="337"/>
      <c r="V44" s="1"/>
      <c r="W44" s="1"/>
      <c r="X44" s="1"/>
      <c r="Y44" s="1"/>
      <c r="Z44" s="1"/>
      <c r="AA44" s="1"/>
      <c r="AB44" s="1"/>
      <c r="AC44" s="1"/>
    </row>
    <row r="45" spans="1:29" ht="8.85" customHeight="1" x14ac:dyDescent="0.2">
      <c r="A45" s="337"/>
      <c r="B45" s="342"/>
      <c r="C45" s="342"/>
      <c r="D45" s="764"/>
      <c r="E45" s="765"/>
      <c r="F45" s="765"/>
      <c r="G45" s="765"/>
      <c r="H45" s="765"/>
      <c r="I45" s="765"/>
      <c r="J45" s="765"/>
      <c r="K45" s="765"/>
      <c r="L45" s="765"/>
      <c r="M45" s="765"/>
      <c r="N45" s="765"/>
      <c r="O45" s="765"/>
      <c r="P45" s="766"/>
      <c r="Q45" s="342"/>
      <c r="R45" s="342"/>
      <c r="S45" s="340"/>
      <c r="T45" s="556"/>
      <c r="U45" s="337"/>
      <c r="V45" s="1"/>
      <c r="W45" s="1"/>
      <c r="X45" s="1"/>
      <c r="Y45" s="1"/>
      <c r="Z45" s="1"/>
      <c r="AA45" s="1"/>
      <c r="AB45" s="1"/>
      <c r="AC45" s="1"/>
    </row>
    <row r="46" spans="1:29" ht="8.1" customHeight="1" x14ac:dyDescent="0.2">
      <c r="A46" s="337"/>
      <c r="B46" s="342"/>
      <c r="C46" s="342"/>
      <c r="D46" s="767"/>
      <c r="E46" s="768"/>
      <c r="F46" s="768"/>
      <c r="G46" s="768"/>
      <c r="H46" s="768"/>
      <c r="I46" s="768"/>
      <c r="J46" s="768"/>
      <c r="K46" s="768"/>
      <c r="L46" s="768"/>
      <c r="M46" s="768"/>
      <c r="N46" s="768"/>
      <c r="O46" s="768"/>
      <c r="P46" s="769"/>
      <c r="Q46" s="342"/>
      <c r="R46" s="342"/>
      <c r="S46" s="340"/>
      <c r="T46" s="556"/>
      <c r="U46" s="337"/>
      <c r="V46" s="1"/>
      <c r="W46" s="1"/>
      <c r="X46" s="1"/>
      <c r="Y46" s="1"/>
      <c r="Z46" s="1"/>
      <c r="AA46" s="1"/>
      <c r="AB46" s="1"/>
      <c r="AC46" s="1"/>
    </row>
    <row r="47" spans="1:29" ht="15" customHeight="1" x14ac:dyDescent="0.2">
      <c r="A47" s="337"/>
      <c r="B47" s="603"/>
      <c r="C47" s="603"/>
      <c r="D47" s="603"/>
      <c r="E47" s="603"/>
      <c r="F47" s="603"/>
      <c r="G47" s="603"/>
      <c r="H47" s="603"/>
      <c r="I47" s="603"/>
      <c r="J47" s="603"/>
      <c r="K47" s="603"/>
      <c r="L47" s="603"/>
      <c r="M47" s="603"/>
      <c r="N47" s="603"/>
      <c r="O47" s="603"/>
      <c r="P47" s="603"/>
      <c r="Q47" s="603"/>
      <c r="R47" s="603"/>
      <c r="S47" s="604"/>
      <c r="T47" s="605"/>
      <c r="U47" s="337"/>
      <c r="V47" s="1"/>
      <c r="W47" s="1"/>
      <c r="X47" s="1"/>
      <c r="Y47" s="1"/>
      <c r="Z47" s="1"/>
      <c r="AA47" s="1"/>
      <c r="AB47" s="1"/>
      <c r="AC47" s="1"/>
    </row>
    <row r="48" spans="1:29" ht="18" customHeight="1" thickTop="1" x14ac:dyDescent="0.2">
      <c r="A48" s="337"/>
      <c r="B48" s="337"/>
      <c r="C48" s="337"/>
      <c r="D48" s="337"/>
      <c r="E48" s="337"/>
      <c r="F48" s="337"/>
      <c r="G48" s="337"/>
      <c r="H48" s="337"/>
      <c r="I48" s="337"/>
      <c r="J48" s="337"/>
      <c r="K48" s="337"/>
      <c r="L48" s="337"/>
      <c r="M48" s="337"/>
      <c r="N48" s="606"/>
      <c r="O48" s="337"/>
      <c r="P48" s="337"/>
      <c r="Q48" s="337"/>
      <c r="R48" s="337"/>
      <c r="S48" s="337"/>
      <c r="T48" s="337"/>
      <c r="U48" s="688"/>
      <c r="V48" s="1"/>
      <c r="W48" s="1"/>
      <c r="X48" s="1"/>
      <c r="Y48" s="1"/>
      <c r="Z48" s="1"/>
      <c r="AA48" s="1"/>
      <c r="AB48" s="1"/>
      <c r="AC48" s="1"/>
    </row>
    <row r="49" spans="1:29" hidden="1" x14ac:dyDescent="0.2">
      <c r="A49" s="1"/>
      <c r="B49" s="1"/>
      <c r="C49" s="1"/>
      <c r="D49" s="1"/>
      <c r="E49" s="1"/>
      <c r="F49" s="1"/>
      <c r="G49" s="1"/>
      <c r="H49" s="1"/>
      <c r="I49" s="1"/>
      <c r="K49" s="1"/>
      <c r="L49" s="1"/>
      <c r="M49" s="1"/>
      <c r="N49" s="1"/>
      <c r="O49" s="1"/>
      <c r="P49" s="1"/>
      <c r="Q49" s="1"/>
      <c r="R49" s="1"/>
      <c r="S49" s="1"/>
      <c r="T49" s="1"/>
      <c r="U49" s="1"/>
      <c r="V49" s="1"/>
      <c r="W49" s="1"/>
      <c r="X49" s="1"/>
      <c r="Y49" s="1"/>
      <c r="Z49" s="1"/>
      <c r="AA49" s="1"/>
      <c r="AB49" s="1"/>
      <c r="AC49" s="1"/>
    </row>
    <row r="50" spans="1:29" hidden="1" x14ac:dyDescent="0.2">
      <c r="A50" s="1"/>
      <c r="B50" s="1"/>
      <c r="C50" s="1"/>
      <c r="D50" s="1"/>
      <c r="E50" s="1"/>
      <c r="F50" s="1"/>
      <c r="G50" s="1"/>
      <c r="H50" s="1"/>
      <c r="I50" s="1"/>
      <c r="K50" s="1"/>
      <c r="L50" s="1"/>
      <c r="M50" s="1"/>
      <c r="N50" s="1"/>
      <c r="O50" s="1"/>
      <c r="P50" s="1"/>
      <c r="Q50" s="1"/>
      <c r="R50" s="1"/>
      <c r="S50" s="1"/>
      <c r="T50" s="1"/>
      <c r="U50" s="1"/>
      <c r="V50" s="1"/>
      <c r="W50" s="1"/>
      <c r="X50" s="1"/>
      <c r="Y50" s="1"/>
      <c r="Z50" s="1"/>
      <c r="AA50" s="1"/>
      <c r="AB50" s="1"/>
      <c r="AC50" s="1"/>
    </row>
    <row r="51" spans="1:29" hidden="1" x14ac:dyDescent="0.2">
      <c r="A51" s="1"/>
      <c r="B51" s="1"/>
      <c r="C51" s="1"/>
      <c r="D51" s="513"/>
      <c r="E51" s="1"/>
      <c r="F51" s="1"/>
      <c r="G51" s="1"/>
      <c r="H51" s="1"/>
      <c r="I51" s="1"/>
      <c r="K51" s="1"/>
      <c r="L51" s="1"/>
      <c r="M51" s="1"/>
      <c r="N51" s="1"/>
      <c r="O51" s="1"/>
      <c r="P51" s="1"/>
      <c r="Q51" s="1"/>
      <c r="R51" s="1"/>
      <c r="S51" s="1"/>
      <c r="T51" s="1"/>
      <c r="U51" s="1"/>
      <c r="V51" s="1"/>
      <c r="W51" s="1"/>
      <c r="X51" s="1"/>
      <c r="Y51" s="1"/>
      <c r="Z51" s="1"/>
      <c r="AA51" s="1"/>
      <c r="AB51" s="1"/>
      <c r="AC51" s="1"/>
    </row>
    <row r="52" spans="1:29" hidden="1" x14ac:dyDescent="0.2">
      <c r="A52" s="1"/>
      <c r="B52" s="1"/>
      <c r="C52" s="1"/>
      <c r="D52" s="1"/>
      <c r="E52" s="1"/>
      <c r="F52" s="1"/>
      <c r="G52" s="1"/>
      <c r="H52" s="1"/>
      <c r="I52" s="1"/>
      <c r="K52" s="1"/>
      <c r="L52" s="1"/>
      <c r="M52" s="1"/>
      <c r="N52" s="1"/>
      <c r="O52" s="1"/>
      <c r="P52" s="1"/>
      <c r="Q52" s="1"/>
      <c r="R52" s="1"/>
      <c r="S52" s="1"/>
      <c r="T52" s="1"/>
      <c r="U52" s="1"/>
      <c r="V52" s="1"/>
      <c r="W52" s="1"/>
      <c r="X52" s="1"/>
      <c r="Y52" s="1"/>
      <c r="Z52" s="1"/>
      <c r="AA52" s="1"/>
      <c r="AB52" s="1"/>
      <c r="AC52" s="1"/>
    </row>
    <row r="53" spans="1:29" ht="27.75" hidden="1" x14ac:dyDescent="0.4">
      <c r="A53" s="1"/>
      <c r="B53" s="1"/>
      <c r="C53" s="1"/>
      <c r="D53" s="513"/>
      <c r="E53" s="1"/>
      <c r="F53" s="1"/>
      <c r="G53" s="1"/>
      <c r="H53" s="1"/>
      <c r="I53" s="1"/>
      <c r="K53" s="1"/>
      <c r="L53" s="607"/>
      <c r="M53" s="1"/>
      <c r="N53" s="1"/>
      <c r="O53" s="1"/>
      <c r="P53" s="1"/>
      <c r="Q53" s="1"/>
      <c r="R53" s="1"/>
      <c r="S53" s="1"/>
      <c r="T53" s="1"/>
      <c r="U53" s="1"/>
      <c r="V53" s="1"/>
      <c r="W53" s="1"/>
      <c r="X53" s="1"/>
      <c r="Y53" s="1"/>
      <c r="Z53" s="1"/>
      <c r="AA53" s="1"/>
      <c r="AB53" s="1"/>
      <c r="AC53" s="1"/>
    </row>
    <row r="54" spans="1:29" hidden="1" x14ac:dyDescent="0.2">
      <c r="A54" s="1"/>
      <c r="B54" s="1"/>
      <c r="C54" s="1"/>
      <c r="D54" s="1"/>
      <c r="E54" s="1"/>
      <c r="F54" s="1"/>
      <c r="G54" s="1"/>
      <c r="H54" s="1"/>
      <c r="I54" s="1"/>
      <c r="K54" s="1"/>
      <c r="L54" s="1"/>
      <c r="M54" s="1"/>
      <c r="N54" s="1"/>
      <c r="O54" s="1"/>
      <c r="P54" s="1"/>
      <c r="Q54" s="1"/>
      <c r="R54" s="1"/>
      <c r="S54" s="1"/>
      <c r="T54" s="1"/>
      <c r="U54" s="1"/>
      <c r="V54" s="1"/>
      <c r="W54" s="1"/>
      <c r="X54" s="1"/>
      <c r="Y54" s="1"/>
      <c r="Z54" s="1"/>
      <c r="AA54" s="1"/>
      <c r="AB54" s="1"/>
      <c r="AC54" s="1"/>
    </row>
    <row r="55" spans="1:29" hidden="1" x14ac:dyDescent="0.2">
      <c r="A55" s="1"/>
      <c r="B55" s="1"/>
      <c r="C55" s="1"/>
      <c r="D55" s="1"/>
      <c r="E55" s="1"/>
      <c r="F55" s="1"/>
      <c r="G55" s="1"/>
      <c r="H55" s="1"/>
      <c r="I55" s="1"/>
      <c r="K55" s="1"/>
      <c r="L55" s="1"/>
      <c r="M55" s="1"/>
      <c r="N55" s="1"/>
      <c r="O55" s="1"/>
      <c r="P55" s="1"/>
      <c r="Q55" s="1"/>
      <c r="R55" s="1"/>
      <c r="S55" s="1"/>
      <c r="T55" s="1"/>
      <c r="U55" s="1"/>
      <c r="V55" s="1"/>
      <c r="W55" s="1"/>
      <c r="X55" s="1"/>
      <c r="Y55" s="1"/>
      <c r="Z55" s="1"/>
      <c r="AA55" s="1"/>
      <c r="AB55" s="1"/>
      <c r="AC55" s="1"/>
    </row>
    <row r="56" spans="1:29" hidden="1" x14ac:dyDescent="0.2">
      <c r="A56" s="1"/>
      <c r="B56" s="1"/>
      <c r="C56" s="1"/>
      <c r="D56" s="1"/>
      <c r="E56" s="1"/>
      <c r="F56" s="1"/>
      <c r="G56" s="1"/>
      <c r="H56" s="1"/>
      <c r="I56" s="1"/>
      <c r="K56" s="1"/>
      <c r="L56" s="1"/>
      <c r="M56" s="1"/>
      <c r="N56" s="1"/>
      <c r="O56" s="1"/>
      <c r="P56" s="1"/>
      <c r="Q56" s="1"/>
      <c r="R56" s="1"/>
      <c r="S56" s="1"/>
      <c r="T56" s="1"/>
      <c r="U56" s="1"/>
      <c r="V56" s="1"/>
      <c r="W56" s="1"/>
      <c r="X56" s="1"/>
      <c r="Y56" s="1"/>
      <c r="Z56" s="1"/>
      <c r="AA56" s="1"/>
      <c r="AB56" s="1"/>
      <c r="AC56" s="1"/>
    </row>
    <row r="57" spans="1:29" hidden="1" x14ac:dyDescent="0.2">
      <c r="A57" s="1"/>
      <c r="B57" s="1"/>
      <c r="C57" s="1"/>
      <c r="D57" s="1"/>
      <c r="E57" s="1"/>
      <c r="F57" s="1"/>
      <c r="G57" s="1"/>
      <c r="H57" s="1"/>
      <c r="I57" s="1"/>
      <c r="K57" s="1"/>
      <c r="L57" s="1"/>
      <c r="M57" s="1"/>
      <c r="N57" s="1"/>
      <c r="O57" s="1"/>
      <c r="P57" s="1"/>
      <c r="Q57" s="1"/>
      <c r="R57" s="1"/>
      <c r="S57" s="1"/>
      <c r="T57" s="1"/>
      <c r="U57" s="1"/>
      <c r="V57" s="1"/>
      <c r="W57" s="1"/>
      <c r="X57" s="1"/>
      <c r="Y57" s="1"/>
      <c r="Z57" s="1"/>
      <c r="AA57" s="1"/>
      <c r="AB57" s="1"/>
      <c r="AC57" s="1"/>
    </row>
    <row r="58" spans="1:29" hidden="1" x14ac:dyDescent="0.2">
      <c r="A58" s="1"/>
      <c r="B58" s="1"/>
      <c r="C58" s="1"/>
      <c r="D58" s="1"/>
      <c r="E58" s="1"/>
      <c r="F58" s="1"/>
      <c r="G58" s="1"/>
      <c r="H58" s="1"/>
      <c r="I58" s="1"/>
      <c r="K58" s="1"/>
      <c r="L58" s="1"/>
      <c r="M58" s="1"/>
      <c r="N58" s="1"/>
      <c r="O58" s="1"/>
      <c r="P58" s="1"/>
      <c r="Q58" s="1"/>
      <c r="R58" s="1"/>
      <c r="S58" s="1"/>
      <c r="T58" s="1"/>
      <c r="U58" s="1"/>
      <c r="V58" s="1"/>
      <c r="W58" s="1"/>
      <c r="X58" s="1"/>
      <c r="Y58" s="1"/>
      <c r="Z58" s="1"/>
      <c r="AA58" s="1"/>
      <c r="AB58" s="1"/>
      <c r="AC58" s="1"/>
    </row>
    <row r="59" spans="1:29" hidden="1" x14ac:dyDescent="0.2">
      <c r="A59" s="1"/>
      <c r="B59" s="1"/>
      <c r="C59" s="1"/>
      <c r="D59" s="1"/>
      <c r="E59" s="1"/>
      <c r="F59" s="1"/>
      <c r="G59" s="1"/>
      <c r="H59" s="1"/>
      <c r="I59" s="1"/>
      <c r="K59" s="1"/>
      <c r="L59" s="1"/>
      <c r="M59" s="1"/>
      <c r="N59" s="1"/>
      <c r="O59" s="1"/>
      <c r="P59" s="1"/>
      <c r="Q59" s="1"/>
      <c r="R59" s="1"/>
      <c r="S59" s="1"/>
      <c r="T59" s="1"/>
      <c r="U59" s="1"/>
      <c r="V59" s="1"/>
      <c r="W59" s="1"/>
      <c r="X59" s="1"/>
      <c r="Y59" s="1"/>
      <c r="Z59" s="1"/>
      <c r="AA59" s="1"/>
      <c r="AB59" s="1"/>
      <c r="AC59" s="1"/>
    </row>
    <row r="60" spans="1:29" hidden="1" x14ac:dyDescent="0.2">
      <c r="A60" s="1"/>
      <c r="B60" s="1"/>
      <c r="C60" s="1"/>
      <c r="D60" s="1"/>
      <c r="E60" s="1"/>
      <c r="F60" s="1"/>
      <c r="G60" s="1"/>
      <c r="H60" s="1"/>
      <c r="I60" s="1"/>
      <c r="K60" s="1"/>
      <c r="L60" s="1"/>
      <c r="M60" s="1"/>
      <c r="N60" s="1"/>
      <c r="O60" s="1"/>
      <c r="P60" s="1"/>
      <c r="Q60" s="1"/>
      <c r="R60" s="1"/>
      <c r="S60" s="1"/>
      <c r="T60" s="1"/>
      <c r="U60" s="1"/>
      <c r="V60" s="1"/>
      <c r="W60" s="1"/>
      <c r="X60" s="1"/>
      <c r="Y60" s="1"/>
      <c r="Z60" s="1"/>
      <c r="AA60" s="1"/>
      <c r="AB60" s="1"/>
      <c r="AC60" s="1"/>
    </row>
    <row r="61" spans="1:29" hidden="1" x14ac:dyDescent="0.2">
      <c r="A61" s="1"/>
      <c r="B61" s="1"/>
      <c r="C61" s="513"/>
      <c r="D61" s="513"/>
      <c r="E61" s="513"/>
      <c r="F61" s="513"/>
      <c r="G61" s="513"/>
      <c r="H61" s="513"/>
      <c r="I61" s="513"/>
      <c r="J61" s="513"/>
      <c r="K61" s="1"/>
      <c r="L61" s="1"/>
      <c r="M61" s="1"/>
      <c r="N61" s="1"/>
      <c r="O61" s="1"/>
      <c r="P61" s="1"/>
      <c r="Q61" s="1"/>
      <c r="R61" s="1"/>
      <c r="S61" s="1"/>
      <c r="T61" s="1"/>
      <c r="U61" s="1"/>
      <c r="V61" s="1"/>
      <c r="W61" s="1"/>
      <c r="X61" s="1"/>
      <c r="Y61" s="1"/>
      <c r="Z61" s="1"/>
      <c r="AA61" s="1"/>
      <c r="AB61" s="1"/>
      <c r="AC61" s="1"/>
    </row>
    <row r="62" spans="1:29" hidden="1" x14ac:dyDescent="0.2">
      <c r="A62" s="1"/>
      <c r="B62" s="1"/>
      <c r="C62" s="1"/>
      <c r="D62" s="1"/>
      <c r="E62" s="1"/>
      <c r="F62" s="1"/>
      <c r="G62" s="1"/>
      <c r="H62" s="1"/>
      <c r="I62" s="1"/>
      <c r="K62" s="1"/>
      <c r="L62" s="1"/>
      <c r="M62" s="1"/>
      <c r="N62" s="1"/>
      <c r="O62" s="1"/>
      <c r="P62" s="1"/>
      <c r="Q62" s="1"/>
      <c r="R62" s="1"/>
      <c r="S62" s="1"/>
      <c r="T62" s="1"/>
      <c r="U62" s="1"/>
      <c r="V62" s="1"/>
      <c r="W62" s="1"/>
      <c r="X62" s="1"/>
      <c r="Y62" s="1"/>
      <c r="Z62" s="1"/>
      <c r="AA62" s="1"/>
      <c r="AB62" s="1"/>
      <c r="AC62" s="1"/>
    </row>
    <row r="63" spans="1:29" hidden="1" x14ac:dyDescent="0.2">
      <c r="A63" s="1"/>
      <c r="B63" s="1"/>
      <c r="C63" s="1"/>
      <c r="D63" s="1"/>
      <c r="E63" s="1"/>
      <c r="F63" s="1"/>
      <c r="G63" s="1"/>
      <c r="H63" s="1"/>
      <c r="I63" s="1"/>
      <c r="K63" s="1"/>
      <c r="L63" s="1"/>
      <c r="M63" s="1"/>
      <c r="N63" s="1"/>
      <c r="O63" s="1"/>
      <c r="P63" s="1"/>
      <c r="Q63" s="1"/>
      <c r="R63" s="1"/>
      <c r="S63" s="1"/>
      <c r="T63" s="1"/>
      <c r="U63" s="1"/>
      <c r="V63" s="1"/>
      <c r="W63" s="1"/>
      <c r="X63" s="1"/>
      <c r="Y63" s="1"/>
      <c r="Z63" s="1"/>
      <c r="AA63" s="1"/>
      <c r="AB63" s="1"/>
      <c r="AC63" s="1"/>
    </row>
    <row r="64" spans="1:29" hidden="1" x14ac:dyDescent="0.2">
      <c r="A64" s="1"/>
      <c r="B64" s="1"/>
      <c r="C64" s="1"/>
      <c r="D64" s="1"/>
      <c r="E64" s="1"/>
      <c r="F64" s="1"/>
      <c r="G64" s="1"/>
      <c r="H64" s="1"/>
      <c r="I64" s="1"/>
      <c r="K64" s="1"/>
      <c r="L64" s="1"/>
      <c r="M64" s="1"/>
      <c r="N64" s="1"/>
      <c r="O64" s="1"/>
      <c r="P64" s="1"/>
      <c r="Q64" s="1"/>
      <c r="R64" s="1"/>
      <c r="S64" s="1"/>
      <c r="T64" s="1"/>
      <c r="U64" s="1"/>
      <c r="V64" s="1"/>
      <c r="W64" s="1"/>
      <c r="X64" s="1"/>
      <c r="Y64" s="1"/>
      <c r="Z64" s="1"/>
      <c r="AA64" s="1"/>
      <c r="AB64" s="1"/>
      <c r="AC64" s="1"/>
    </row>
    <row r="65" spans="1:29" hidden="1" x14ac:dyDescent="0.2">
      <c r="A65" s="1"/>
      <c r="B65" s="1"/>
      <c r="C65" s="1"/>
      <c r="V65" s="1"/>
      <c r="W65" s="1"/>
      <c r="X65" s="1"/>
      <c r="Y65" s="1"/>
      <c r="Z65" s="1"/>
      <c r="AA65" s="1"/>
      <c r="AB65" s="1"/>
      <c r="AC65" s="1"/>
    </row>
  </sheetData>
  <sheetProtection algorithmName="SHA-512" hashValue="6+PP2T3FAp9+9PdGgapeMqtA0ETIhdT1P2jd0+5CdY1n//jEZExDJThrsx95YixpwYtCUBPbzDc3fpPcXJyXGw==" saltValue="MQ2NLiAy+xfKgTd9/HQKtg==" spinCount="100000" sheet="1" objects="1" scenarios="1" selectLockedCells="1"/>
  <mergeCells count="11">
    <mergeCell ref="M3:P3"/>
    <mergeCell ref="D33:P46"/>
    <mergeCell ref="C8:I8"/>
    <mergeCell ref="K8:Q8"/>
    <mergeCell ref="D10:E10"/>
    <mergeCell ref="F10:G10"/>
    <mergeCell ref="H10:I10"/>
    <mergeCell ref="L10:M10"/>
    <mergeCell ref="N10:O10"/>
    <mergeCell ref="P10:Q10"/>
    <mergeCell ref="K29:L29"/>
  </mergeCells>
  <pageMargins left="3.9583333333333297E-2" right="0.118055555555556" top="0.98402777777777795" bottom="0.98402777777777795" header="0.51180555555555496" footer="0.51180555555555496"/>
  <pageSetup paperSize="9" scale="8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F107"/>
  <sheetViews>
    <sheetView zoomScale="80" zoomScaleNormal="80" workbookViewId="0">
      <selection activeCell="A77" sqref="A77"/>
    </sheetView>
  </sheetViews>
  <sheetFormatPr baseColWidth="10" defaultColWidth="0" defaultRowHeight="12.75" zeroHeight="1" x14ac:dyDescent="0.2"/>
  <cols>
    <col min="1" max="1" width="1.7109375" customWidth="1"/>
    <col min="2" max="2" width="11.140625" customWidth="1"/>
    <col min="3" max="3" width="3.28515625" customWidth="1"/>
    <col min="4" max="4" width="28.85546875" customWidth="1"/>
    <col min="5" max="5" width="6" customWidth="1"/>
    <col min="6" max="8" width="12.85546875" customWidth="1"/>
    <col min="9" max="9" width="27.42578125" customWidth="1"/>
    <col min="10" max="10" width="13.42578125" customWidth="1"/>
    <col min="11" max="11" width="3.7109375" customWidth="1"/>
    <col min="12" max="12" width="12.7109375" customWidth="1"/>
    <col min="13" max="14" width="12.85546875" customWidth="1"/>
    <col min="15" max="15" width="13.28515625" customWidth="1"/>
    <col min="16" max="16" width="10.7109375" customWidth="1"/>
    <col min="17" max="17" width="12.140625" customWidth="1"/>
    <col min="18" max="18" width="10.7109375" customWidth="1"/>
    <col min="19" max="19" width="2.5703125" customWidth="1"/>
    <col min="20" max="32" width="0" hidden="1" customWidth="1"/>
    <col min="33" max="16384" width="8.5703125" hidden="1"/>
  </cols>
  <sheetData>
    <row r="1" spans="1:32" ht="9.75" customHeight="1" x14ac:dyDescent="0.2">
      <c r="A1" s="2"/>
      <c r="B1" s="2"/>
      <c r="C1" s="2"/>
      <c r="D1" s="2"/>
      <c r="E1" s="2"/>
      <c r="F1" s="2"/>
      <c r="G1" s="2"/>
      <c r="H1" s="2"/>
      <c r="I1" s="2"/>
      <c r="J1" s="2"/>
      <c r="K1" s="2"/>
      <c r="L1" s="2"/>
      <c r="M1" s="2"/>
      <c r="N1" s="2"/>
      <c r="O1" s="2"/>
      <c r="P1" s="2"/>
      <c r="Q1" s="2"/>
      <c r="R1" s="2"/>
      <c r="S1" s="2"/>
      <c r="T1" s="1"/>
      <c r="U1" s="1"/>
      <c r="V1" s="1"/>
      <c r="W1" s="1"/>
      <c r="X1" s="1"/>
      <c r="Y1" s="1"/>
      <c r="Z1" s="1"/>
      <c r="AA1" s="1"/>
      <c r="AB1" s="1"/>
      <c r="AC1" s="1"/>
      <c r="AD1" s="1"/>
      <c r="AE1" s="1"/>
      <c r="AF1" s="1"/>
    </row>
    <row r="2" spans="1:32" ht="15" customHeight="1" thickBot="1" x14ac:dyDescent="0.25">
      <c r="A2" s="2"/>
      <c r="B2" s="7"/>
      <c r="C2" s="4"/>
      <c r="D2" s="4"/>
      <c r="E2" s="4"/>
      <c r="F2" s="4"/>
      <c r="G2" s="4"/>
      <c r="H2" s="4"/>
      <c r="I2" s="4"/>
      <c r="J2" s="4"/>
      <c r="K2" s="4"/>
      <c r="L2" s="4"/>
      <c r="M2" s="4"/>
      <c r="N2" s="4"/>
      <c r="O2" s="4"/>
      <c r="P2" s="4"/>
      <c r="Q2" s="4"/>
      <c r="R2" s="608"/>
      <c r="S2" s="2"/>
      <c r="T2" s="96"/>
      <c r="U2" s="96"/>
      <c r="V2" s="96"/>
      <c r="W2" s="96"/>
      <c r="X2" s="1"/>
      <c r="Y2" s="1"/>
      <c r="Z2" s="1"/>
      <c r="AA2" s="1"/>
      <c r="AB2" s="1"/>
      <c r="AC2" s="1"/>
      <c r="AD2" s="1"/>
      <c r="AE2" s="1"/>
      <c r="AF2" s="1"/>
    </row>
    <row r="3" spans="1:32" ht="29.25" customHeight="1" thickTop="1" thickBot="1" x14ac:dyDescent="0.25">
      <c r="A3" s="2"/>
      <c r="B3" s="7"/>
      <c r="C3" s="4"/>
      <c r="D3" s="4"/>
      <c r="E3" s="4"/>
      <c r="F3" s="4"/>
      <c r="G3" s="4"/>
      <c r="H3" s="783" t="s">
        <v>167</v>
      </c>
      <c r="I3" s="784"/>
      <c r="J3" s="784"/>
      <c r="K3" s="785"/>
      <c r="L3" s="7"/>
      <c r="M3" s="4"/>
      <c r="N3" s="4"/>
      <c r="O3" s="4"/>
      <c r="P3" s="4"/>
      <c r="Q3" s="4"/>
      <c r="R3" s="608"/>
      <c r="S3" s="2"/>
      <c r="T3" s="96"/>
      <c r="U3" s="96"/>
      <c r="V3" s="96"/>
      <c r="W3" s="96"/>
      <c r="X3" s="1"/>
      <c r="Y3" s="1"/>
      <c r="Z3" s="1"/>
      <c r="AA3" s="1"/>
      <c r="AB3" s="1"/>
      <c r="AC3" s="1"/>
      <c r="AD3" s="1"/>
      <c r="AE3" s="1"/>
      <c r="AF3" s="1"/>
    </row>
    <row r="4" spans="1:32" ht="29.25" customHeight="1" thickTop="1" thickBot="1" x14ac:dyDescent="0.25">
      <c r="A4" s="2"/>
      <c r="B4" s="7"/>
      <c r="C4" s="4"/>
      <c r="D4" s="4"/>
      <c r="E4" s="4"/>
      <c r="F4" s="4"/>
      <c r="G4" s="4"/>
      <c r="H4" s="4"/>
      <c r="I4" s="4"/>
      <c r="J4" s="4"/>
      <c r="K4" s="4"/>
      <c r="L4" s="7"/>
      <c r="M4" s="4"/>
      <c r="N4" s="4"/>
      <c r="O4" s="4"/>
      <c r="P4" s="4"/>
      <c r="Q4" s="4"/>
      <c r="R4" s="608"/>
      <c r="S4" s="2"/>
      <c r="T4" s="96"/>
      <c r="U4" s="96"/>
      <c r="V4" s="96"/>
      <c r="W4" s="96"/>
      <c r="X4" s="1"/>
      <c r="Y4" s="1"/>
      <c r="Z4" s="1"/>
      <c r="AA4" s="1"/>
      <c r="AB4" s="1"/>
      <c r="AC4" s="1"/>
      <c r="AD4" s="1"/>
      <c r="AE4" s="1"/>
      <c r="AF4" s="1"/>
    </row>
    <row r="5" spans="1:32" ht="20.25" customHeight="1" thickTop="1" thickBot="1" x14ac:dyDescent="0.25">
      <c r="A5" s="2"/>
      <c r="B5" s="7"/>
      <c r="C5" s="7"/>
      <c r="D5" s="7"/>
      <c r="E5" s="7"/>
      <c r="F5" s="7"/>
      <c r="G5" s="7"/>
      <c r="H5" s="716" t="str">
        <f>'1. Inv. in.l-Fin'!H6</f>
        <v>Empresa de prova</v>
      </c>
      <c r="I5" s="717"/>
      <c r="J5" s="717"/>
      <c r="K5" s="717"/>
      <c r="L5" s="7"/>
      <c r="M5" s="7"/>
      <c r="N5" s="7"/>
      <c r="O5" s="7"/>
      <c r="P5" s="7"/>
      <c r="Q5" s="7"/>
      <c r="R5" s="608"/>
      <c r="S5" s="2"/>
      <c r="T5" s="96"/>
      <c r="U5" s="96"/>
      <c r="V5" s="96"/>
      <c r="W5" s="96"/>
      <c r="X5" s="1"/>
      <c r="Y5" s="1"/>
      <c r="Z5" s="1"/>
      <c r="AA5" s="1"/>
      <c r="AB5" s="1"/>
      <c r="AC5" s="1"/>
      <c r="AD5" s="1"/>
      <c r="AE5" s="1"/>
      <c r="AF5" s="1"/>
    </row>
    <row r="6" spans="1:32" s="184" customFormat="1" ht="22.5" customHeight="1" thickTop="1" x14ac:dyDescent="0.2">
      <c r="A6" s="2"/>
      <c r="B6" s="7"/>
      <c r="C6" s="7"/>
      <c r="D6" s="7"/>
      <c r="E6" s="7"/>
      <c r="F6" s="7"/>
      <c r="G6" s="7"/>
      <c r="H6" s="7"/>
      <c r="I6" s="7"/>
      <c r="J6" s="7"/>
      <c r="K6" s="7"/>
      <c r="L6" s="7"/>
      <c r="M6" s="7"/>
      <c r="N6" s="7"/>
      <c r="O6" s="7"/>
      <c r="P6" s="7"/>
      <c r="Q6" s="7"/>
      <c r="R6" s="608"/>
      <c r="S6" s="2"/>
      <c r="T6" s="96"/>
      <c r="U6" s="96"/>
      <c r="V6" s="96"/>
      <c r="W6" s="96"/>
      <c r="X6" s="1"/>
      <c r="Y6" s="1"/>
      <c r="Z6" s="1"/>
      <c r="AA6" s="1"/>
      <c r="AB6" s="1"/>
      <c r="AC6" s="1"/>
      <c r="AD6" s="1"/>
      <c r="AE6" s="1"/>
      <c r="AF6" s="1"/>
    </row>
    <row r="7" spans="1:32" s="184" customFormat="1" ht="31.5" customHeight="1" x14ac:dyDescent="0.2">
      <c r="A7" s="2"/>
      <c r="B7" s="7"/>
      <c r="C7" s="777" t="s">
        <v>191</v>
      </c>
      <c r="D7" s="777"/>
      <c r="E7" s="777"/>
      <c r="F7" s="777"/>
      <c r="G7" s="777"/>
      <c r="H7" s="777"/>
      <c r="I7" s="777"/>
      <c r="J7" s="777"/>
      <c r="K7" s="777"/>
      <c r="L7" s="777"/>
      <c r="M7" s="777"/>
      <c r="N7" s="777"/>
      <c r="O7" s="777"/>
      <c r="P7" s="777"/>
      <c r="Q7" s="777"/>
      <c r="R7" s="608"/>
      <c r="S7" s="2"/>
      <c r="T7" s="96"/>
      <c r="U7" s="96"/>
      <c r="V7" s="96"/>
      <c r="W7" s="96"/>
      <c r="X7" s="1"/>
      <c r="Y7" s="1"/>
      <c r="Z7" s="1"/>
      <c r="AA7" s="1"/>
      <c r="AB7" s="1"/>
      <c r="AC7" s="1"/>
      <c r="AD7" s="1"/>
      <c r="AE7" s="1"/>
      <c r="AF7" s="1"/>
    </row>
    <row r="8" spans="1:32" s="184" customFormat="1" ht="26.25" customHeight="1" x14ac:dyDescent="0.2">
      <c r="A8" s="2"/>
      <c r="B8" s="7"/>
      <c r="C8" s="609"/>
      <c r="D8" s="610"/>
      <c r="E8" s="610"/>
      <c r="F8" s="610"/>
      <c r="G8" s="96"/>
      <c r="H8" s="96"/>
      <c r="I8" s="96"/>
      <c r="J8" s="610"/>
      <c r="K8" s="610"/>
      <c r="L8" s="96"/>
      <c r="M8" s="96"/>
      <c r="N8" s="96"/>
      <c r="O8" s="96"/>
      <c r="P8" s="96"/>
      <c r="Q8" s="611"/>
      <c r="R8" s="608"/>
      <c r="S8" s="2"/>
      <c r="T8" s="96"/>
      <c r="U8" s="96"/>
      <c r="V8" s="96"/>
      <c r="W8" s="96"/>
      <c r="X8" s="1"/>
      <c r="Y8" s="1"/>
      <c r="Z8" s="1"/>
      <c r="AA8" s="1"/>
      <c r="AB8" s="1"/>
      <c r="AC8" s="1"/>
      <c r="AD8" s="1"/>
      <c r="AE8" s="1"/>
      <c r="AF8" s="1"/>
    </row>
    <row r="9" spans="1:32" s="184" customFormat="1" ht="22.5" customHeight="1" x14ac:dyDescent="0.2">
      <c r="A9" s="2"/>
      <c r="B9" s="7"/>
      <c r="C9" s="609"/>
      <c r="D9" s="610"/>
      <c r="E9" s="612"/>
      <c r="F9" s="613">
        <f>F27</f>
        <v>2024</v>
      </c>
      <c r="G9" s="613">
        <f>G27</f>
        <v>2025</v>
      </c>
      <c r="H9" s="613">
        <f>H27</f>
        <v>2026</v>
      </c>
      <c r="I9" s="96"/>
      <c r="J9" s="610"/>
      <c r="K9" s="610"/>
      <c r="L9" s="96"/>
      <c r="M9" s="96"/>
      <c r="N9" s="96"/>
      <c r="O9" s="96"/>
      <c r="P9" s="96"/>
      <c r="Q9" s="611"/>
      <c r="R9" s="608"/>
      <c r="S9" s="2"/>
      <c r="T9" s="96"/>
      <c r="U9" s="96"/>
      <c r="V9" s="96"/>
      <c r="W9" s="96"/>
      <c r="X9" s="1"/>
      <c r="Y9" s="1"/>
      <c r="Z9" s="1"/>
      <c r="AA9" s="1"/>
      <c r="AB9" s="1"/>
      <c r="AC9" s="1"/>
      <c r="AD9" s="1"/>
      <c r="AE9" s="1"/>
      <c r="AF9" s="1"/>
    </row>
    <row r="10" spans="1:32" s="184" customFormat="1" ht="16.5" customHeight="1" x14ac:dyDescent="0.2">
      <c r="A10" s="2"/>
      <c r="B10" s="7"/>
      <c r="C10" s="609"/>
      <c r="D10" s="610"/>
      <c r="E10" s="614" t="s">
        <v>168</v>
      </c>
      <c r="F10" s="689">
        <f>SUM('Cte. Ing. i Desp.'!D15:D21)/IF((G106=0),1,G106)</f>
        <v>0</v>
      </c>
      <c r="G10" s="690">
        <f>SUM('Cte. Ing. i Desp.'!F15:F21)/H106</f>
        <v>0</v>
      </c>
      <c r="H10" s="691">
        <f>SUM('Cte. Ing. i Desp.'!H15:H21)/IF((I106=0),1,I106)</f>
        <v>0</v>
      </c>
      <c r="I10" s="610"/>
      <c r="J10" s="610"/>
      <c r="K10" s="610"/>
      <c r="L10" s="96"/>
      <c r="M10" s="96"/>
      <c r="N10" s="96"/>
      <c r="O10" s="96"/>
      <c r="P10" s="96"/>
      <c r="Q10" s="611"/>
      <c r="R10" s="608"/>
      <c r="S10" s="2"/>
      <c r="T10" s="96"/>
      <c r="U10" s="96"/>
      <c r="V10" s="96"/>
      <c r="W10" s="96"/>
      <c r="X10" s="1"/>
      <c r="Y10" s="1"/>
      <c r="Z10" s="1"/>
      <c r="AA10" s="1"/>
      <c r="AB10" s="1"/>
      <c r="AC10" s="1"/>
      <c r="AD10" s="1"/>
      <c r="AE10" s="1"/>
      <c r="AF10" s="1"/>
    </row>
    <row r="11" spans="1:32" s="184" customFormat="1" ht="16.5" customHeight="1" x14ac:dyDescent="0.2">
      <c r="A11" s="2"/>
      <c r="B11" s="7"/>
      <c r="C11" s="609"/>
      <c r="D11" s="610"/>
      <c r="E11" s="614" t="s">
        <v>169</v>
      </c>
      <c r="F11" s="692">
        <f>'Cte. Ing. i Desp.'!D9</f>
        <v>0</v>
      </c>
      <c r="G11" s="693">
        <f>'Cte. Ing. i Desp.'!F9</f>
        <v>0</v>
      </c>
      <c r="H11" s="694">
        <f>'Cte. Ing. i Desp.'!H9</f>
        <v>0</v>
      </c>
      <c r="I11" s="610"/>
      <c r="J11" s="610"/>
      <c r="K11" s="610"/>
      <c r="L11" s="96"/>
      <c r="M11" s="96"/>
      <c r="N11" s="96"/>
      <c r="O11" s="96"/>
      <c r="P11" s="96"/>
      <c r="Q11" s="611"/>
      <c r="R11" s="608"/>
      <c r="S11" s="2"/>
      <c r="T11" s="96"/>
      <c r="U11" s="96"/>
      <c r="V11" s="96"/>
      <c r="W11" s="96"/>
      <c r="X11" s="1"/>
      <c r="Y11" s="1"/>
      <c r="Z11" s="1"/>
      <c r="AA11" s="1"/>
      <c r="AB11" s="1"/>
      <c r="AC11" s="1"/>
      <c r="AD11" s="1"/>
      <c r="AE11" s="1"/>
      <c r="AF11" s="1"/>
    </row>
    <row r="12" spans="1:32" s="184" customFormat="1" ht="27.75" customHeight="1" x14ac:dyDescent="0.2">
      <c r="A12" s="2"/>
      <c r="B12" s="7"/>
      <c r="C12" s="609"/>
      <c r="D12" s="610"/>
      <c r="E12" s="610"/>
      <c r="F12" s="615" t="str">
        <f>IF((F10&gt;F11),"Dèficit","")</f>
        <v/>
      </c>
      <c r="G12" s="615" t="str">
        <f>IF((G11&lt;G10),"Dèficit","")</f>
        <v/>
      </c>
      <c r="H12" s="615" t="str">
        <f>IF((H10&gt;H11),"Dèficit","")</f>
        <v/>
      </c>
      <c r="I12" s="96"/>
      <c r="J12" s="610"/>
      <c r="K12" s="610"/>
      <c r="L12" s="96"/>
      <c r="M12" s="96"/>
      <c r="N12" s="96"/>
      <c r="O12" s="96"/>
      <c r="P12" s="96"/>
      <c r="Q12" s="611"/>
      <c r="R12" s="608"/>
      <c r="S12" s="2"/>
      <c r="T12" s="96"/>
      <c r="U12" s="96"/>
      <c r="V12" s="96"/>
      <c r="W12" s="96"/>
      <c r="X12" s="1"/>
      <c r="Y12" s="1"/>
      <c r="Z12" s="1"/>
      <c r="AA12" s="1"/>
      <c r="AB12" s="1"/>
      <c r="AC12" s="1"/>
      <c r="AD12" s="1"/>
      <c r="AE12" s="1"/>
      <c r="AF12" s="1"/>
    </row>
    <row r="13" spans="1:32" s="184" customFormat="1" ht="21" customHeight="1" x14ac:dyDescent="0.2">
      <c r="A13" s="2"/>
      <c r="B13" s="7"/>
      <c r="C13" s="609"/>
      <c r="D13" s="616"/>
      <c r="E13" s="616"/>
      <c r="F13" s="616"/>
      <c r="G13" s="616"/>
      <c r="H13" s="616"/>
      <c r="I13" s="616"/>
      <c r="J13" s="610"/>
      <c r="K13" s="610"/>
      <c r="L13" s="96"/>
      <c r="M13" s="96"/>
      <c r="N13" s="96"/>
      <c r="O13" s="96"/>
      <c r="P13" s="96"/>
      <c r="Q13" s="611"/>
      <c r="R13" s="608"/>
      <c r="S13" s="2"/>
      <c r="T13" s="96"/>
      <c r="U13" s="96"/>
      <c r="V13" s="96"/>
      <c r="W13" s="96"/>
      <c r="X13" s="1"/>
      <c r="Y13" s="1"/>
      <c r="Z13" s="1"/>
      <c r="AA13" s="1"/>
      <c r="AB13" s="1"/>
      <c r="AC13" s="1"/>
      <c r="AD13" s="1"/>
      <c r="AE13" s="1"/>
      <c r="AF13" s="1"/>
    </row>
    <row r="14" spans="1:32" s="184" customFormat="1" ht="16.5" customHeight="1" x14ac:dyDescent="0.2">
      <c r="A14" s="2"/>
      <c r="B14" s="7"/>
      <c r="C14" s="609"/>
      <c r="D14" s="782" t="s">
        <v>170</v>
      </c>
      <c r="E14" s="782"/>
      <c r="F14" s="782"/>
      <c r="G14" s="782"/>
      <c r="H14" s="782"/>
      <c r="I14" s="782"/>
      <c r="J14" s="610"/>
      <c r="K14" s="610"/>
      <c r="L14" s="96"/>
      <c r="M14" s="96"/>
      <c r="N14" s="96"/>
      <c r="O14" s="96"/>
      <c r="P14" s="96"/>
      <c r="Q14" s="611"/>
      <c r="R14" s="608"/>
      <c r="S14" s="2"/>
      <c r="T14" s="96"/>
      <c r="U14" s="96"/>
      <c r="V14" s="96"/>
      <c r="W14" s="96"/>
      <c r="X14" s="1"/>
      <c r="Y14" s="1"/>
      <c r="Z14" s="1"/>
      <c r="AA14" s="1"/>
      <c r="AB14" s="1"/>
      <c r="AC14" s="1"/>
      <c r="AD14" s="1"/>
      <c r="AE14" s="1"/>
      <c r="AF14" s="1"/>
    </row>
    <row r="15" spans="1:32" s="184" customFormat="1" ht="16.5" customHeight="1" x14ac:dyDescent="0.2">
      <c r="A15" s="2"/>
      <c r="B15" s="7"/>
      <c r="C15" s="609"/>
      <c r="D15" s="782"/>
      <c r="E15" s="782"/>
      <c r="F15" s="782"/>
      <c r="G15" s="782"/>
      <c r="H15" s="782"/>
      <c r="I15" s="782"/>
      <c r="J15" s="610"/>
      <c r="K15" s="610"/>
      <c r="L15" s="96"/>
      <c r="M15" s="96"/>
      <c r="N15" s="96"/>
      <c r="O15" s="96"/>
      <c r="P15" s="96"/>
      <c r="Q15" s="611"/>
      <c r="R15" s="608"/>
      <c r="S15" s="2"/>
      <c r="T15" s="96"/>
      <c r="U15" s="96"/>
      <c r="V15" s="96"/>
      <c r="W15" s="96"/>
      <c r="X15" s="1"/>
      <c r="Y15" s="1"/>
      <c r="Z15" s="1"/>
      <c r="AA15" s="1"/>
      <c r="AB15" s="1"/>
      <c r="AC15" s="1"/>
      <c r="AD15" s="1"/>
      <c r="AE15" s="1"/>
      <c r="AF15" s="1"/>
    </row>
    <row r="16" spans="1:32" s="184" customFormat="1" ht="16.5" customHeight="1" x14ac:dyDescent="0.2">
      <c r="A16" s="2"/>
      <c r="B16" s="7"/>
      <c r="C16" s="609"/>
      <c r="D16" s="782" t="s">
        <v>171</v>
      </c>
      <c r="E16" s="782"/>
      <c r="F16" s="782"/>
      <c r="G16" s="782"/>
      <c r="H16" s="782"/>
      <c r="I16" s="782"/>
      <c r="J16" s="610"/>
      <c r="K16" s="610"/>
      <c r="L16" s="96"/>
      <c r="M16" s="96"/>
      <c r="N16" s="96"/>
      <c r="O16" s="96"/>
      <c r="P16" s="96"/>
      <c r="Q16" s="611"/>
      <c r="R16" s="608"/>
      <c r="S16" s="2"/>
      <c r="T16" s="96"/>
      <c r="U16" s="96"/>
      <c r="V16" s="96"/>
      <c r="W16" s="96"/>
      <c r="X16" s="1"/>
      <c r="Y16" s="1"/>
      <c r="Z16" s="1"/>
      <c r="AA16" s="1"/>
      <c r="AB16" s="1"/>
      <c r="AC16" s="1"/>
      <c r="AD16" s="1"/>
      <c r="AE16" s="1"/>
      <c r="AF16" s="1"/>
    </row>
    <row r="17" spans="1:32" s="184" customFormat="1" ht="18.75" customHeight="1" x14ac:dyDescent="0.2">
      <c r="A17" s="2"/>
      <c r="B17" s="7"/>
      <c r="C17" s="609"/>
      <c r="D17" s="782"/>
      <c r="E17" s="782"/>
      <c r="F17" s="782"/>
      <c r="G17" s="782"/>
      <c r="H17" s="782"/>
      <c r="I17" s="782"/>
      <c r="J17" s="610"/>
      <c r="K17" s="610"/>
      <c r="L17" s="96"/>
      <c r="M17" s="96"/>
      <c r="N17" s="96"/>
      <c r="O17" s="96"/>
      <c r="P17" s="96"/>
      <c r="Q17" s="611"/>
      <c r="R17" s="608"/>
      <c r="S17" s="2"/>
      <c r="T17" s="96"/>
      <c r="U17" s="96"/>
      <c r="V17" s="96"/>
      <c r="W17" s="96"/>
      <c r="X17" s="1"/>
      <c r="Y17" s="1"/>
      <c r="Z17" s="1"/>
      <c r="AA17" s="1"/>
      <c r="AB17" s="1"/>
      <c r="AC17" s="1"/>
      <c r="AD17" s="1"/>
      <c r="AE17" s="1"/>
      <c r="AF17" s="1"/>
    </row>
    <row r="18" spans="1:32" s="184" customFormat="1" ht="16.5" customHeight="1" x14ac:dyDescent="0.2">
      <c r="A18" s="2"/>
      <c r="B18" s="7"/>
      <c r="C18" s="609"/>
      <c r="D18" s="782"/>
      <c r="E18" s="782"/>
      <c r="F18" s="782"/>
      <c r="G18" s="782"/>
      <c r="H18" s="782"/>
      <c r="I18" s="782"/>
      <c r="J18" s="610"/>
      <c r="K18" s="610"/>
      <c r="L18" s="96"/>
      <c r="M18" s="96"/>
      <c r="N18" s="96"/>
      <c r="O18" s="96"/>
      <c r="P18" s="96"/>
      <c r="Q18" s="611"/>
      <c r="R18" s="608"/>
      <c r="S18" s="2"/>
      <c r="T18" s="96"/>
      <c r="U18" s="96"/>
      <c r="V18" s="96"/>
      <c r="W18" s="96"/>
      <c r="X18" s="1"/>
      <c r="Y18" s="1"/>
      <c r="Z18" s="1"/>
      <c r="AA18" s="1"/>
      <c r="AB18" s="1"/>
      <c r="AC18" s="1"/>
      <c r="AD18" s="1"/>
      <c r="AE18" s="1"/>
      <c r="AF18" s="1"/>
    </row>
    <row r="19" spans="1:32" s="184" customFormat="1" ht="18" customHeight="1" x14ac:dyDescent="0.35">
      <c r="A19" s="2"/>
      <c r="B19" s="7"/>
      <c r="C19" s="617"/>
      <c r="D19" s="618"/>
      <c r="E19" s="619"/>
      <c r="F19" s="620"/>
      <c r="G19" s="620"/>
      <c r="H19" s="620"/>
      <c r="I19" s="107"/>
      <c r="J19" s="621"/>
      <c r="K19" s="621"/>
      <c r="L19" s="107"/>
      <c r="M19" s="107"/>
      <c r="N19" s="107"/>
      <c r="O19" s="107"/>
      <c r="P19" s="107"/>
      <c r="Q19" s="622"/>
      <c r="R19" s="608"/>
      <c r="S19" s="2"/>
      <c r="T19" s="96"/>
      <c r="U19" s="96"/>
      <c r="V19" s="96"/>
      <c r="W19" s="96"/>
      <c r="X19" s="1"/>
      <c r="Y19" s="1"/>
      <c r="Z19" s="1"/>
      <c r="AA19" s="1"/>
      <c r="AB19" s="1"/>
      <c r="AC19" s="1"/>
      <c r="AD19" s="1"/>
      <c r="AE19" s="1"/>
      <c r="AF19" s="1"/>
    </row>
    <row r="20" spans="1:32" s="184" customFormat="1" ht="33" customHeight="1" x14ac:dyDescent="0.35">
      <c r="A20" s="2"/>
      <c r="B20" s="7"/>
      <c r="C20" s="4"/>
      <c r="D20" s="7"/>
      <c r="E20" s="623"/>
      <c r="F20" s="624"/>
      <c r="G20" s="624"/>
      <c r="H20" s="624"/>
      <c r="I20" s="4"/>
      <c r="J20" s="680" t="s">
        <v>195</v>
      </c>
      <c r="K20" s="7"/>
      <c r="L20" s="4"/>
      <c r="M20" s="4"/>
      <c r="N20" s="4"/>
      <c r="O20" s="4"/>
      <c r="P20" s="4"/>
      <c r="Q20" s="4"/>
      <c r="R20" s="608"/>
      <c r="S20" s="2"/>
      <c r="T20" s="96"/>
      <c r="U20" s="96"/>
      <c r="V20" s="96"/>
      <c r="W20" s="96"/>
      <c r="X20" s="1"/>
      <c r="Y20" s="1"/>
      <c r="Z20" s="1"/>
      <c r="AA20" s="1"/>
      <c r="AB20" s="1"/>
      <c r="AC20" s="1"/>
      <c r="AD20" s="1"/>
      <c r="AE20" s="1"/>
      <c r="AF20" s="1"/>
    </row>
    <row r="21" spans="1:32" s="184" customFormat="1" ht="20.25" customHeight="1" x14ac:dyDescent="0.35">
      <c r="A21" s="2"/>
      <c r="B21" s="7"/>
      <c r="C21" s="4"/>
      <c r="D21" s="7"/>
      <c r="E21" s="7"/>
      <c r="F21" s="624"/>
      <c r="G21" s="624"/>
      <c r="H21" s="624"/>
      <c r="I21" s="4"/>
      <c r="J21" s="7"/>
      <c r="K21" s="7"/>
      <c r="L21" s="4"/>
      <c r="M21" s="4"/>
      <c r="N21" s="4"/>
      <c r="O21" s="4"/>
      <c r="P21" s="4"/>
      <c r="Q21" s="4"/>
      <c r="R21" s="608"/>
      <c r="S21" s="2"/>
      <c r="T21" s="96"/>
      <c r="U21" s="96"/>
      <c r="V21" s="96"/>
      <c r="W21" s="96"/>
      <c r="X21" s="1"/>
      <c r="Y21" s="1"/>
      <c r="Z21" s="1"/>
      <c r="AA21" s="1"/>
      <c r="AB21" s="1"/>
      <c r="AC21" s="1"/>
      <c r="AD21" s="1"/>
      <c r="AE21" s="1"/>
      <c r="AF21" s="1"/>
    </row>
    <row r="22" spans="1:32" s="184" customFormat="1" ht="36" customHeight="1" x14ac:dyDescent="0.2">
      <c r="A22" s="2"/>
      <c r="B22" s="7"/>
      <c r="C22" s="777" t="s">
        <v>172</v>
      </c>
      <c r="D22" s="777"/>
      <c r="E22" s="777"/>
      <c r="F22" s="777"/>
      <c r="G22" s="777"/>
      <c r="H22" s="777"/>
      <c r="I22" s="777"/>
      <c r="J22" s="777"/>
      <c r="K22" s="777"/>
      <c r="L22" s="777"/>
      <c r="M22" s="777"/>
      <c r="N22" s="777"/>
      <c r="O22" s="777"/>
      <c r="P22" s="777"/>
      <c r="Q22" s="777"/>
      <c r="R22" s="608"/>
      <c r="S22" s="2"/>
      <c r="T22" s="96"/>
      <c r="U22" s="96"/>
      <c r="V22" s="96"/>
      <c r="W22" s="96"/>
      <c r="X22" s="1"/>
      <c r="Y22" s="1"/>
      <c r="Z22" s="1"/>
      <c r="AA22" s="1"/>
      <c r="AB22" s="1"/>
      <c r="AC22" s="1"/>
      <c r="AD22" s="1"/>
      <c r="AE22" s="1"/>
      <c r="AF22" s="1"/>
    </row>
    <row r="23" spans="1:32" s="184" customFormat="1" ht="15.75" customHeight="1" x14ac:dyDescent="0.2">
      <c r="A23" s="2"/>
      <c r="B23" s="7"/>
      <c r="C23" s="625"/>
      <c r="D23" s="96"/>
      <c r="E23" s="96"/>
      <c r="F23" s="96"/>
      <c r="G23" s="96"/>
      <c r="H23" s="96"/>
      <c r="I23" s="96"/>
      <c r="J23" s="96"/>
      <c r="K23" s="96"/>
      <c r="L23" s="96"/>
      <c r="M23" s="96"/>
      <c r="N23" s="96"/>
      <c r="O23" s="96"/>
      <c r="P23" s="96"/>
      <c r="Q23" s="611"/>
      <c r="R23" s="608"/>
      <c r="S23" s="2"/>
      <c r="T23" s="96"/>
      <c r="U23" s="96"/>
      <c r="V23" s="96"/>
      <c r="W23" s="96"/>
      <c r="X23" s="1"/>
      <c r="Y23" s="1"/>
      <c r="Z23" s="1"/>
      <c r="AA23" s="1"/>
      <c r="AB23" s="1"/>
      <c r="AC23" s="1"/>
      <c r="AD23" s="1"/>
      <c r="AE23" s="1"/>
      <c r="AF23" s="1"/>
    </row>
    <row r="24" spans="1:32" ht="22.5" customHeight="1" x14ac:dyDescent="0.2">
      <c r="A24" s="2"/>
      <c r="B24" s="7"/>
      <c r="C24" s="625"/>
      <c r="D24" s="96"/>
      <c r="E24" s="96"/>
      <c r="F24" s="96"/>
      <c r="G24" s="96"/>
      <c r="H24" s="96"/>
      <c r="I24" s="96"/>
      <c r="J24" s="96"/>
      <c r="K24" s="96"/>
      <c r="L24" s="96"/>
      <c r="M24" s="96"/>
      <c r="N24" s="96"/>
      <c r="O24" s="96"/>
      <c r="P24" s="96"/>
      <c r="Q24" s="611"/>
      <c r="R24" s="608"/>
      <c r="S24" s="2"/>
      <c r="T24" s="96"/>
      <c r="U24" s="96"/>
      <c r="V24" s="96"/>
      <c r="W24" s="96"/>
      <c r="X24" s="1"/>
      <c r="Y24" s="1"/>
      <c r="Z24" s="1"/>
      <c r="AA24" s="1"/>
      <c r="AB24" s="1"/>
      <c r="AC24" s="1"/>
      <c r="AD24" s="1"/>
      <c r="AE24" s="1"/>
      <c r="AF24" s="1"/>
    </row>
    <row r="25" spans="1:32" ht="23.25" customHeight="1" x14ac:dyDescent="0.2">
      <c r="A25" s="2"/>
      <c r="B25" s="7"/>
      <c r="C25" s="625"/>
      <c r="D25" s="778" t="s">
        <v>173</v>
      </c>
      <c r="E25" s="778"/>
      <c r="F25" s="778"/>
      <c r="G25" s="778"/>
      <c r="H25" s="778"/>
      <c r="I25" s="96"/>
      <c r="J25" s="96"/>
      <c r="K25" s="96"/>
      <c r="L25" s="96"/>
      <c r="M25" s="96"/>
      <c r="N25" s="96"/>
      <c r="O25" s="96"/>
      <c r="P25" s="96"/>
      <c r="Q25" s="611"/>
      <c r="R25" s="608"/>
      <c r="S25" s="2"/>
      <c r="T25" s="96"/>
      <c r="U25" s="96"/>
      <c r="V25" s="96"/>
      <c r="W25" s="96"/>
      <c r="X25" s="1"/>
      <c r="Y25" s="1"/>
      <c r="Z25" s="1"/>
      <c r="AA25" s="1"/>
      <c r="AB25" s="1"/>
      <c r="AC25" s="1"/>
      <c r="AD25" s="1"/>
      <c r="AE25" s="1"/>
      <c r="AF25" s="1"/>
    </row>
    <row r="26" spans="1:32" ht="25.5" customHeight="1" x14ac:dyDescent="0.2">
      <c r="A26" s="2"/>
      <c r="B26" s="7"/>
      <c r="C26" s="625"/>
      <c r="D26" s="626"/>
      <c r="E26" s="627"/>
      <c r="F26" s="626"/>
      <c r="G26" s="626"/>
      <c r="H26" s="626"/>
      <c r="I26" s="96"/>
      <c r="J26" s="96"/>
      <c r="K26" s="96"/>
      <c r="L26" s="96"/>
      <c r="M26" s="96"/>
      <c r="N26" s="96"/>
      <c r="O26" s="96"/>
      <c r="P26" s="96"/>
      <c r="Q26" s="611"/>
      <c r="R26" s="608"/>
      <c r="S26" s="2"/>
      <c r="T26" s="96"/>
      <c r="U26" s="96"/>
      <c r="V26" s="96"/>
      <c r="W26" s="96"/>
      <c r="X26" s="1"/>
      <c r="Y26" s="1"/>
      <c r="Z26" s="1"/>
      <c r="AA26" s="1"/>
      <c r="AB26" s="1"/>
      <c r="AC26" s="1"/>
      <c r="AD26" s="1"/>
      <c r="AE26" s="1"/>
      <c r="AF26" s="1"/>
    </row>
    <row r="27" spans="1:32" ht="18.75" customHeight="1" x14ac:dyDescent="0.2">
      <c r="A27" s="2"/>
      <c r="B27" s="7"/>
      <c r="C27" s="625"/>
      <c r="D27" s="628" t="s">
        <v>174</v>
      </c>
      <c r="E27" s="627"/>
      <c r="F27" s="629">
        <f>'Cte. Ing. i Desp.'!D7</f>
        <v>2024</v>
      </c>
      <c r="G27" s="629">
        <f>'Cte. Ing. i Desp.'!F7</f>
        <v>2025</v>
      </c>
      <c r="H27" s="629">
        <f>'Cte. Ing. i Desp.'!H7</f>
        <v>2026</v>
      </c>
      <c r="I27" s="630"/>
      <c r="J27" s="96"/>
      <c r="K27" s="96"/>
      <c r="L27" s="96"/>
      <c r="M27" s="96"/>
      <c r="N27" s="96"/>
      <c r="O27" s="96"/>
      <c r="P27" s="96"/>
      <c r="Q27" s="611"/>
      <c r="R27" s="608"/>
      <c r="S27" s="2"/>
      <c r="T27" s="96"/>
      <c r="U27" s="96"/>
      <c r="V27" s="96"/>
      <c r="W27" s="96"/>
      <c r="X27" s="1"/>
      <c r="Y27" s="1"/>
      <c r="Z27" s="1"/>
      <c r="AA27" s="1"/>
      <c r="AB27" s="1"/>
      <c r="AC27" s="1"/>
      <c r="AD27" s="1"/>
      <c r="AE27" s="1"/>
      <c r="AF27" s="1"/>
    </row>
    <row r="28" spans="1:32" ht="15.75" customHeight="1" x14ac:dyDescent="0.2">
      <c r="A28" s="2"/>
      <c r="B28" s="7"/>
      <c r="C28" s="625"/>
      <c r="D28" s="96"/>
      <c r="E28" s="627"/>
      <c r="F28" s="631" t="str">
        <f>IFERROR(('Cte. Ing. i Desp.'!D27/Balanços!M27),"-")</f>
        <v>-</v>
      </c>
      <c r="G28" s="631" t="str">
        <f>IFERROR(('Cte. Ing. i Desp.'!F27/Balanços!O27),"-")</f>
        <v>-</v>
      </c>
      <c r="H28" s="631" t="str">
        <f>IFERROR(('Cte. Ing. i Desp.'!H27/Balanços!Q27),"-")</f>
        <v>-</v>
      </c>
      <c r="I28" s="630"/>
      <c r="J28" s="96"/>
      <c r="K28" s="96"/>
      <c r="L28" s="96"/>
      <c r="M28" s="96"/>
      <c r="N28" s="96"/>
      <c r="O28" s="96"/>
      <c r="P28" s="96"/>
      <c r="Q28" s="611"/>
      <c r="R28" s="608"/>
      <c r="S28" s="2"/>
      <c r="T28" s="96"/>
      <c r="U28" s="96"/>
      <c r="V28" s="96"/>
      <c r="W28" s="96"/>
      <c r="X28" s="1"/>
      <c r="Y28" s="1"/>
      <c r="Z28" s="1"/>
      <c r="AA28" s="1"/>
      <c r="AB28" s="1"/>
      <c r="AC28" s="1"/>
      <c r="AD28" s="1"/>
      <c r="AE28" s="1"/>
      <c r="AF28" s="1"/>
    </row>
    <row r="29" spans="1:32" ht="15.75" customHeight="1" x14ac:dyDescent="0.2">
      <c r="A29" s="2"/>
      <c r="B29" s="7"/>
      <c r="C29" s="625"/>
      <c r="D29" s="627"/>
      <c r="E29" s="627"/>
      <c r="F29" s="627"/>
      <c r="G29" s="627"/>
      <c r="H29" s="96"/>
      <c r="I29" s="630"/>
      <c r="J29" s="96"/>
      <c r="K29" s="96"/>
      <c r="L29" s="96"/>
      <c r="M29" s="96"/>
      <c r="N29" s="96"/>
      <c r="O29" s="96"/>
      <c r="P29" s="96"/>
      <c r="Q29" s="611"/>
      <c r="R29" s="608"/>
      <c r="S29" s="2"/>
      <c r="T29" s="96"/>
      <c r="U29" s="96"/>
      <c r="V29" s="96"/>
      <c r="W29" s="96"/>
      <c r="X29" s="1"/>
      <c r="Y29" s="1"/>
      <c r="Z29" s="1"/>
      <c r="AA29" s="1"/>
      <c r="AB29" s="1"/>
      <c r="AC29" s="1"/>
      <c r="AD29" s="1"/>
      <c r="AE29" s="1"/>
      <c r="AF29" s="1"/>
    </row>
    <row r="30" spans="1:32" ht="15.75" customHeight="1" x14ac:dyDescent="0.2">
      <c r="A30" s="2"/>
      <c r="B30" s="7"/>
      <c r="C30" s="625"/>
      <c r="D30" s="779" t="s">
        <v>175</v>
      </c>
      <c r="E30" s="779"/>
      <c r="F30" s="779"/>
      <c r="G30" s="779"/>
      <c r="H30" s="779"/>
      <c r="I30" s="96"/>
      <c r="J30" s="96"/>
      <c r="K30" s="96"/>
      <c r="L30" s="96"/>
      <c r="M30" s="96"/>
      <c r="N30" s="96"/>
      <c r="O30" s="96"/>
      <c r="P30" s="96"/>
      <c r="Q30" s="611"/>
      <c r="R30" s="608"/>
      <c r="S30" s="2"/>
      <c r="T30" s="96"/>
      <c r="U30" s="96"/>
      <c r="V30" s="96"/>
      <c r="W30" s="96"/>
      <c r="X30" s="1"/>
      <c r="Y30" s="1"/>
      <c r="Z30" s="1"/>
      <c r="AA30" s="1"/>
      <c r="AB30" s="1"/>
      <c r="AC30" s="1"/>
      <c r="AD30" s="1"/>
      <c r="AE30" s="1"/>
      <c r="AF30" s="1"/>
    </row>
    <row r="31" spans="1:32" ht="30.75" customHeight="1" x14ac:dyDescent="0.2">
      <c r="A31" s="2"/>
      <c r="B31" s="7"/>
      <c r="C31" s="625"/>
      <c r="D31" s="780" t="s">
        <v>176</v>
      </c>
      <c r="E31" s="780"/>
      <c r="F31" s="780"/>
      <c r="G31" s="780"/>
      <c r="H31" s="780"/>
      <c r="I31" s="96"/>
      <c r="J31" s="96"/>
      <c r="K31" s="96"/>
      <c r="L31" s="96"/>
      <c r="M31" s="96"/>
      <c r="N31" s="96"/>
      <c r="O31" s="96"/>
      <c r="P31" s="96"/>
      <c r="Q31" s="611"/>
      <c r="R31" s="608"/>
      <c r="S31" s="2"/>
      <c r="T31" s="96"/>
      <c r="U31" s="96"/>
      <c r="V31" s="96"/>
      <c r="W31" s="96"/>
      <c r="X31" s="1"/>
      <c r="Y31" s="1"/>
      <c r="Z31" s="1"/>
      <c r="AA31" s="1"/>
      <c r="AB31" s="1"/>
      <c r="AC31" s="1"/>
      <c r="AD31" s="1"/>
      <c r="AE31" s="1"/>
      <c r="AF31" s="1"/>
    </row>
    <row r="32" spans="1:32" ht="15.75" customHeight="1" x14ac:dyDescent="0.2">
      <c r="A32" s="2"/>
      <c r="B32" s="7"/>
      <c r="C32" s="625"/>
      <c r="D32" s="632" t="s">
        <v>177</v>
      </c>
      <c r="E32" s="633"/>
      <c r="F32" s="633"/>
      <c r="G32" s="627"/>
      <c r="H32" s="96"/>
      <c r="I32" s="96"/>
      <c r="J32" s="96"/>
      <c r="K32" s="96"/>
      <c r="L32" s="96"/>
      <c r="M32" s="96"/>
      <c r="N32" s="96"/>
      <c r="O32" s="96"/>
      <c r="P32" s="96"/>
      <c r="Q32" s="611"/>
      <c r="R32" s="608"/>
      <c r="S32" s="2"/>
      <c r="T32" s="96"/>
      <c r="U32" s="96"/>
      <c r="V32" s="96"/>
      <c r="W32" s="96"/>
      <c r="X32" s="1"/>
      <c r="Y32" s="1"/>
      <c r="Z32" s="1"/>
      <c r="AA32" s="1"/>
      <c r="AB32" s="1"/>
      <c r="AC32" s="1"/>
      <c r="AD32" s="1"/>
      <c r="AE32" s="1"/>
      <c r="AF32" s="1"/>
    </row>
    <row r="33" spans="1:32" ht="15.75" customHeight="1" x14ac:dyDescent="0.2">
      <c r="A33" s="2"/>
      <c r="B33" s="7"/>
      <c r="C33" s="625"/>
      <c r="D33" s="633"/>
      <c r="E33" s="627"/>
      <c r="F33" s="627"/>
      <c r="G33" s="633"/>
      <c r="H33" s="634"/>
      <c r="I33" s="634"/>
      <c r="J33" s="96"/>
      <c r="K33" s="96"/>
      <c r="L33" s="96"/>
      <c r="M33" s="96"/>
      <c r="N33" s="96"/>
      <c r="O33" s="96"/>
      <c r="P33" s="96"/>
      <c r="Q33" s="611"/>
      <c r="R33" s="608"/>
      <c r="S33" s="2"/>
      <c r="T33" s="96"/>
      <c r="U33" s="96"/>
      <c r="V33" s="96"/>
      <c r="W33" s="96"/>
      <c r="X33" s="1"/>
      <c r="Y33" s="1"/>
      <c r="Z33" s="1"/>
      <c r="AA33" s="1"/>
      <c r="AB33" s="1"/>
      <c r="AC33" s="1"/>
      <c r="AD33" s="1"/>
      <c r="AE33" s="1"/>
      <c r="AF33" s="1"/>
    </row>
    <row r="34" spans="1:32" ht="15.75" customHeight="1" x14ac:dyDescent="0.2">
      <c r="A34" s="2"/>
      <c r="B34" s="7"/>
      <c r="C34" s="625"/>
      <c r="D34" s="633"/>
      <c r="E34" s="633"/>
      <c r="F34" s="633"/>
      <c r="G34" s="633"/>
      <c r="H34" s="634"/>
      <c r="I34" s="634"/>
      <c r="J34" s="96"/>
      <c r="K34" s="96"/>
      <c r="L34" s="96"/>
      <c r="M34" s="96"/>
      <c r="N34" s="96"/>
      <c r="O34" s="96"/>
      <c r="P34" s="96"/>
      <c r="Q34" s="611"/>
      <c r="R34" s="608"/>
      <c r="S34" s="2"/>
      <c r="T34" s="96"/>
      <c r="U34" s="96"/>
      <c r="V34" s="96"/>
      <c r="W34" s="96"/>
      <c r="X34" s="1"/>
      <c r="Y34" s="1"/>
      <c r="Z34" s="1"/>
      <c r="AA34" s="1"/>
      <c r="AB34" s="1"/>
      <c r="AC34" s="1"/>
      <c r="AD34" s="1"/>
      <c r="AE34" s="1"/>
      <c r="AF34" s="1"/>
    </row>
    <row r="35" spans="1:32" ht="17.25" customHeight="1" x14ac:dyDescent="0.2">
      <c r="A35" s="2"/>
      <c r="B35" s="7"/>
      <c r="C35" s="625"/>
      <c r="D35" s="627"/>
      <c r="E35" s="627"/>
      <c r="F35" s="627"/>
      <c r="G35" s="627"/>
      <c r="H35" s="96"/>
      <c r="I35" s="96"/>
      <c r="J35" s="96"/>
      <c r="K35" s="96"/>
      <c r="L35" s="96"/>
      <c r="M35" s="96"/>
      <c r="N35" s="96"/>
      <c r="O35" s="96"/>
      <c r="P35" s="96"/>
      <c r="Q35" s="611"/>
      <c r="R35" s="608"/>
      <c r="S35" s="2"/>
      <c r="T35" s="96"/>
      <c r="U35" s="96"/>
      <c r="V35" s="96"/>
      <c r="W35" s="96"/>
      <c r="X35" s="1"/>
      <c r="Y35" s="1"/>
      <c r="Z35" s="1"/>
      <c r="AA35" s="1"/>
      <c r="AB35" s="1"/>
      <c r="AC35" s="1"/>
      <c r="AD35" s="1"/>
      <c r="AE35" s="1"/>
      <c r="AF35" s="1"/>
    </row>
    <row r="36" spans="1:32" ht="17.25" customHeight="1" x14ac:dyDescent="0.2">
      <c r="A36" s="2"/>
      <c r="B36" s="7"/>
      <c r="C36" s="625"/>
      <c r="D36" s="627"/>
      <c r="E36" s="627"/>
      <c r="F36" s="627"/>
      <c r="G36" s="627"/>
      <c r="H36" s="96"/>
      <c r="I36" s="96"/>
      <c r="J36" s="96"/>
      <c r="K36" s="96"/>
      <c r="L36" s="96"/>
      <c r="M36" s="96"/>
      <c r="N36" s="96"/>
      <c r="O36" s="96"/>
      <c r="P36" s="96"/>
      <c r="Q36" s="611"/>
      <c r="R36" s="608"/>
      <c r="S36" s="2"/>
      <c r="T36" s="96"/>
      <c r="U36" s="96"/>
      <c r="V36" s="96"/>
      <c r="W36" s="96"/>
      <c r="X36" s="1"/>
      <c r="Y36" s="1"/>
      <c r="Z36" s="1"/>
      <c r="AA36" s="1"/>
      <c r="AB36" s="1"/>
      <c r="AC36" s="1"/>
      <c r="AD36" s="1"/>
      <c r="AE36" s="1"/>
      <c r="AF36" s="1"/>
    </row>
    <row r="37" spans="1:32" ht="18.75" customHeight="1" x14ac:dyDescent="0.2">
      <c r="A37" s="2"/>
      <c r="B37" s="7"/>
      <c r="C37" s="625"/>
      <c r="D37" s="635" t="s">
        <v>178</v>
      </c>
      <c r="E37" s="627"/>
      <c r="F37" s="629">
        <f>F27</f>
        <v>2024</v>
      </c>
      <c r="G37" s="629">
        <f>G27</f>
        <v>2025</v>
      </c>
      <c r="H37" s="629">
        <f>H27</f>
        <v>2026</v>
      </c>
      <c r="I37" s="636"/>
      <c r="J37" s="96"/>
      <c r="K37" s="96"/>
      <c r="L37" s="96"/>
      <c r="M37" s="96"/>
      <c r="N37" s="96"/>
      <c r="O37" s="96"/>
      <c r="P37" s="96"/>
      <c r="Q37" s="611"/>
      <c r="R37" s="608"/>
      <c r="S37" s="2"/>
      <c r="T37" s="96"/>
      <c r="U37" s="96"/>
      <c r="V37" s="96"/>
      <c r="W37" s="96"/>
      <c r="X37" s="1"/>
      <c r="Y37" s="1"/>
      <c r="Z37" s="1"/>
      <c r="AA37" s="1"/>
      <c r="AB37" s="1"/>
      <c r="AC37" s="1"/>
      <c r="AD37" s="1"/>
      <c r="AE37" s="1"/>
      <c r="AF37" s="1"/>
    </row>
    <row r="38" spans="1:32" ht="15.75" customHeight="1" x14ac:dyDescent="0.2">
      <c r="A38" s="2"/>
      <c r="B38" s="7"/>
      <c r="C38" s="625"/>
      <c r="D38" s="96"/>
      <c r="E38" s="627"/>
      <c r="F38" s="631" t="str">
        <f>IFERROR(('Cte. Ing. i Desp.'!D27/'Cte. Ing. i Desp.'!D9),"-")</f>
        <v>-</v>
      </c>
      <c r="G38" s="631" t="str">
        <f>IFERROR(('Cte. Ing. i Desp.'!F27/'Cte. Ing. i Desp.'!F9),"-")</f>
        <v>-</v>
      </c>
      <c r="H38" s="631" t="str">
        <f>IFERROR(('Cte. Ing. i Desp.'!H27/'Cte. Ing. i Desp.'!H9),"-")</f>
        <v>-</v>
      </c>
      <c r="I38" s="96"/>
      <c r="J38" s="96"/>
      <c r="K38" s="96"/>
      <c r="L38" s="96"/>
      <c r="M38" s="96"/>
      <c r="N38" s="96"/>
      <c r="O38" s="96"/>
      <c r="P38" s="96"/>
      <c r="Q38" s="611"/>
      <c r="R38" s="608"/>
      <c r="S38" s="2"/>
      <c r="T38" s="96"/>
      <c r="U38" s="96"/>
      <c r="V38" s="96"/>
      <c r="W38" s="96"/>
      <c r="X38" s="1"/>
      <c r="Y38" s="1"/>
      <c r="Z38" s="1"/>
      <c r="AA38" s="1"/>
      <c r="AB38" s="1"/>
      <c r="AC38" s="1"/>
      <c r="AD38" s="1"/>
      <c r="AE38" s="1"/>
      <c r="AF38" s="1"/>
    </row>
    <row r="39" spans="1:32" ht="18" customHeight="1" x14ac:dyDescent="0.2">
      <c r="A39" s="2"/>
      <c r="B39" s="7"/>
      <c r="C39" s="625"/>
      <c r="D39" s="637"/>
      <c r="E39" s="638"/>
      <c r="F39" s="638"/>
      <c r="G39" s="638"/>
      <c r="H39" s="96"/>
      <c r="I39" s="96"/>
      <c r="J39" s="96"/>
      <c r="K39" s="96"/>
      <c r="L39" s="96"/>
      <c r="M39" s="96"/>
      <c r="N39" s="96"/>
      <c r="O39" s="96"/>
      <c r="P39" s="96"/>
      <c r="Q39" s="611"/>
      <c r="R39" s="608"/>
      <c r="S39" s="2"/>
      <c r="T39" s="96"/>
      <c r="U39" s="96"/>
      <c r="V39" s="96"/>
      <c r="W39" s="96"/>
      <c r="X39" s="1"/>
      <c r="Y39" s="1"/>
      <c r="Z39" s="1"/>
      <c r="AA39" s="1"/>
      <c r="AB39" s="1"/>
      <c r="AC39" s="1"/>
      <c r="AD39" s="1"/>
      <c r="AE39" s="1"/>
      <c r="AF39" s="1"/>
    </row>
    <row r="40" spans="1:32" ht="13.5" customHeight="1" x14ac:dyDescent="0.2">
      <c r="A40" s="2"/>
      <c r="B40" s="7"/>
      <c r="C40" s="625"/>
      <c r="D40" s="96"/>
      <c r="E40" s="96"/>
      <c r="F40" s="96"/>
      <c r="G40" s="96"/>
      <c r="H40" s="96"/>
      <c r="I40" s="96"/>
      <c r="J40" s="96"/>
      <c r="K40" s="96"/>
      <c r="L40" s="96"/>
      <c r="M40" s="96"/>
      <c r="N40" s="96"/>
      <c r="O40" s="96"/>
      <c r="P40" s="96"/>
      <c r="Q40" s="611"/>
      <c r="R40" s="608"/>
      <c r="S40" s="2"/>
      <c r="T40" s="96"/>
      <c r="U40" s="96"/>
      <c r="V40" s="96"/>
      <c r="W40" s="96"/>
      <c r="X40" s="1"/>
      <c r="Y40" s="1"/>
      <c r="Z40" s="1"/>
      <c r="AA40" s="1"/>
      <c r="AB40" s="1"/>
      <c r="AC40" s="1"/>
      <c r="AD40" s="1"/>
      <c r="AE40" s="1"/>
      <c r="AF40" s="1"/>
    </row>
    <row r="41" spans="1:32" ht="15.75" customHeight="1" x14ac:dyDescent="0.2">
      <c r="A41" s="2"/>
      <c r="B41" s="7"/>
      <c r="C41" s="625"/>
      <c r="D41" s="632" t="s">
        <v>179</v>
      </c>
      <c r="E41" s="96"/>
      <c r="F41" s="96"/>
      <c r="G41" s="96"/>
      <c r="H41" s="96"/>
      <c r="I41" s="96"/>
      <c r="J41" s="96"/>
      <c r="K41" s="96"/>
      <c r="L41" s="96"/>
      <c r="M41" s="96"/>
      <c r="N41" s="96"/>
      <c r="O41" s="96"/>
      <c r="P41" s="96"/>
      <c r="Q41" s="611"/>
      <c r="R41" s="608"/>
      <c r="S41" s="2"/>
      <c r="T41" s="96"/>
      <c r="U41" s="96"/>
      <c r="V41" s="96"/>
      <c r="W41" s="96"/>
      <c r="X41" s="1"/>
      <c r="Y41" s="1"/>
      <c r="Z41" s="1"/>
      <c r="AA41" s="1"/>
      <c r="AB41" s="1"/>
      <c r="AC41" s="1"/>
      <c r="AD41" s="1"/>
      <c r="AE41" s="1"/>
      <c r="AF41" s="1"/>
    </row>
    <row r="42" spans="1:32" ht="15.75" customHeight="1" x14ac:dyDescent="0.2">
      <c r="A42" s="2"/>
      <c r="B42" s="7"/>
      <c r="C42" s="625"/>
      <c r="D42" s="632" t="s">
        <v>180</v>
      </c>
      <c r="E42" s="96"/>
      <c r="F42" s="96"/>
      <c r="G42" s="96"/>
      <c r="H42" s="96"/>
      <c r="I42" s="96"/>
      <c r="J42" s="96"/>
      <c r="K42" s="96"/>
      <c r="L42" s="96"/>
      <c r="M42" s="96"/>
      <c r="N42" s="96"/>
      <c r="O42" s="96"/>
      <c r="P42" s="96"/>
      <c r="Q42" s="611"/>
      <c r="R42" s="608"/>
      <c r="S42" s="2"/>
      <c r="T42" s="96"/>
      <c r="U42" s="96"/>
      <c r="V42" s="96"/>
      <c r="W42" s="96"/>
      <c r="X42" s="1"/>
      <c r="Y42" s="1"/>
      <c r="Z42" s="1"/>
      <c r="AA42" s="1"/>
      <c r="AB42" s="1"/>
      <c r="AC42" s="1"/>
      <c r="AD42" s="1"/>
      <c r="AE42" s="1"/>
      <c r="AF42" s="1"/>
    </row>
    <row r="43" spans="1:32" ht="15.75" customHeight="1" x14ac:dyDescent="0.2">
      <c r="A43" s="2"/>
      <c r="B43" s="7"/>
      <c r="C43" s="625"/>
      <c r="D43" s="632" t="s">
        <v>177</v>
      </c>
      <c r="E43" s="96"/>
      <c r="F43" s="96"/>
      <c r="G43" s="96"/>
      <c r="H43" s="96"/>
      <c r="I43" s="96"/>
      <c r="J43" s="96"/>
      <c r="K43" s="96"/>
      <c r="L43" s="96"/>
      <c r="M43" s="96"/>
      <c r="N43" s="96"/>
      <c r="O43" s="96"/>
      <c r="P43" s="96"/>
      <c r="Q43" s="611"/>
      <c r="R43" s="608"/>
      <c r="S43" s="2"/>
      <c r="T43" s="96"/>
      <c r="U43" s="96"/>
      <c r="V43" s="96"/>
      <c r="W43" s="96"/>
      <c r="X43" s="1"/>
      <c r="Y43" s="1"/>
      <c r="Z43" s="1"/>
      <c r="AA43" s="1"/>
      <c r="AB43" s="1"/>
      <c r="AC43" s="1"/>
      <c r="AD43" s="1"/>
      <c r="AE43" s="1"/>
      <c r="AF43" s="1"/>
    </row>
    <row r="44" spans="1:32" ht="15" customHeight="1" x14ac:dyDescent="0.2">
      <c r="A44" s="2"/>
      <c r="B44" s="7"/>
      <c r="C44" s="625"/>
      <c r="D44" s="626"/>
      <c r="E44" s="96"/>
      <c r="F44" s="96"/>
      <c r="G44" s="96"/>
      <c r="H44" s="96"/>
      <c r="I44" s="96"/>
      <c r="J44" s="96"/>
      <c r="K44" s="96"/>
      <c r="L44" s="96"/>
      <c r="M44" s="96"/>
      <c r="N44" s="96"/>
      <c r="O44" s="96"/>
      <c r="P44" s="96"/>
      <c r="Q44" s="611"/>
      <c r="R44" s="608"/>
      <c r="S44" s="2"/>
      <c r="T44" s="96"/>
      <c r="U44" s="96"/>
      <c r="V44" s="96"/>
      <c r="W44" s="96"/>
      <c r="X44" s="1"/>
      <c r="Y44" s="1"/>
      <c r="Z44" s="1"/>
      <c r="AA44" s="1"/>
      <c r="AB44" s="1"/>
      <c r="AC44" s="1"/>
      <c r="AD44" s="1"/>
      <c r="AE44" s="1"/>
      <c r="AF44" s="1"/>
    </row>
    <row r="45" spans="1:32" ht="15" customHeight="1" x14ac:dyDescent="0.2">
      <c r="A45" s="2"/>
      <c r="B45" s="7"/>
      <c r="C45" s="625"/>
      <c r="D45" s="96"/>
      <c r="E45" s="96"/>
      <c r="F45" s="96"/>
      <c r="G45" s="96"/>
      <c r="H45" s="96"/>
      <c r="I45" s="96"/>
      <c r="J45" s="96"/>
      <c r="K45" s="96"/>
      <c r="L45" s="96"/>
      <c r="M45" s="96"/>
      <c r="N45" s="96"/>
      <c r="O45" s="96"/>
      <c r="P45" s="96"/>
      <c r="Q45" s="611"/>
      <c r="R45" s="608"/>
      <c r="S45" s="2"/>
      <c r="T45" s="96"/>
      <c r="U45" s="96"/>
      <c r="V45" s="96"/>
      <c r="W45" s="96"/>
      <c r="X45" s="1"/>
      <c r="Y45" s="1"/>
      <c r="Z45" s="1"/>
      <c r="AA45" s="1"/>
      <c r="AB45" s="1"/>
      <c r="AC45" s="1"/>
      <c r="AD45" s="1"/>
      <c r="AE45" s="1"/>
      <c r="AF45" s="1"/>
    </row>
    <row r="46" spans="1:32" x14ac:dyDescent="0.2">
      <c r="A46" s="2"/>
      <c r="B46" s="7"/>
      <c r="C46" s="625"/>
      <c r="D46" s="96"/>
      <c r="E46" s="96"/>
      <c r="F46" s="96"/>
      <c r="G46" s="96"/>
      <c r="H46" s="96"/>
      <c r="I46" s="96"/>
      <c r="J46" s="96"/>
      <c r="K46" s="96"/>
      <c r="L46" s="96"/>
      <c r="M46" s="96"/>
      <c r="N46" s="96"/>
      <c r="O46" s="96"/>
      <c r="P46" s="96"/>
      <c r="Q46" s="611"/>
      <c r="R46" s="608"/>
      <c r="S46" s="2"/>
      <c r="T46" s="96"/>
      <c r="U46" s="96"/>
      <c r="V46" s="96"/>
      <c r="W46" s="96"/>
      <c r="X46" s="1"/>
      <c r="Y46" s="1"/>
      <c r="Z46" s="1"/>
      <c r="AA46" s="1"/>
      <c r="AB46" s="1"/>
      <c r="AC46" s="1"/>
      <c r="AD46" s="1"/>
      <c r="AE46" s="1"/>
      <c r="AF46" s="1"/>
    </row>
    <row r="47" spans="1:32" ht="15.75" customHeight="1" x14ac:dyDescent="0.2">
      <c r="A47" s="2"/>
      <c r="B47" s="7"/>
      <c r="C47" s="639"/>
      <c r="D47" s="96"/>
      <c r="E47" s="634"/>
      <c r="F47" s="634"/>
      <c r="G47" s="634"/>
      <c r="H47" s="634"/>
      <c r="I47" s="634"/>
      <c r="J47" s="640"/>
      <c r="K47" s="640"/>
      <c r="L47" s="640"/>
      <c r="M47" s="640"/>
      <c r="N47" s="640"/>
      <c r="O47" s="640"/>
      <c r="P47" s="640"/>
      <c r="Q47" s="641"/>
      <c r="R47" s="608"/>
      <c r="S47" s="2"/>
      <c r="T47" s="96"/>
      <c r="U47" s="96"/>
      <c r="V47" s="96"/>
      <c r="W47" s="96"/>
      <c r="X47" s="1"/>
      <c r="Y47" s="1"/>
      <c r="Z47" s="1"/>
      <c r="AA47" s="1"/>
      <c r="AB47" s="1"/>
      <c r="AC47" s="1"/>
      <c r="AD47" s="1"/>
      <c r="AE47" s="1"/>
      <c r="AF47" s="1"/>
    </row>
    <row r="48" spans="1:32" x14ac:dyDescent="0.2">
      <c r="A48" s="2"/>
      <c r="B48" s="7"/>
      <c r="C48" s="639"/>
      <c r="D48" s="96"/>
      <c r="E48" s="626"/>
      <c r="F48" s="626"/>
      <c r="G48" s="96"/>
      <c r="H48" s="96"/>
      <c r="I48" s="96"/>
      <c r="J48" s="96"/>
      <c r="K48" s="96"/>
      <c r="L48" s="96"/>
      <c r="M48" s="96"/>
      <c r="N48" s="96"/>
      <c r="O48" s="96"/>
      <c r="P48" s="96"/>
      <c r="Q48" s="641"/>
      <c r="R48" s="608"/>
      <c r="S48" s="2"/>
      <c r="T48" s="96"/>
      <c r="U48" s="96"/>
      <c r="V48" s="96"/>
      <c r="W48" s="96"/>
      <c r="X48" s="1"/>
      <c r="Y48" s="1"/>
      <c r="Z48" s="1"/>
      <c r="AA48" s="1"/>
      <c r="AB48" s="1"/>
      <c r="AC48" s="1"/>
      <c r="AD48" s="1"/>
      <c r="AE48" s="1"/>
      <c r="AF48" s="1"/>
    </row>
    <row r="49" spans="1:32" x14ac:dyDescent="0.2">
      <c r="A49" s="2"/>
      <c r="B49" s="7"/>
      <c r="C49" s="639"/>
      <c r="D49" s="626"/>
      <c r="E49" s="626"/>
      <c r="F49" s="626"/>
      <c r="G49" s="96"/>
      <c r="H49" s="96"/>
      <c r="I49" s="96"/>
      <c r="J49" s="96"/>
      <c r="K49" s="96"/>
      <c r="L49" s="96"/>
      <c r="M49" s="96"/>
      <c r="N49" s="96"/>
      <c r="O49" s="96"/>
      <c r="P49" s="96"/>
      <c r="Q49" s="641"/>
      <c r="R49" s="608"/>
      <c r="S49" s="2"/>
      <c r="T49" s="96"/>
      <c r="U49" s="96"/>
      <c r="V49" s="96"/>
      <c r="W49" s="96"/>
      <c r="X49" s="1"/>
      <c r="Y49" s="1"/>
      <c r="Z49" s="1"/>
      <c r="AA49" s="1"/>
      <c r="AB49" s="1"/>
      <c r="AC49" s="1"/>
      <c r="AD49" s="1"/>
      <c r="AE49" s="1"/>
      <c r="AF49" s="1"/>
    </row>
    <row r="50" spans="1:32" x14ac:dyDescent="0.2">
      <c r="A50" s="2"/>
      <c r="B50" s="7"/>
      <c r="C50" s="639"/>
      <c r="D50" s="626"/>
      <c r="E50" s="626"/>
      <c r="F50" s="626"/>
      <c r="G50" s="96"/>
      <c r="H50" s="96"/>
      <c r="I50" s="96"/>
      <c r="J50" s="96"/>
      <c r="K50" s="96"/>
      <c r="L50" s="96"/>
      <c r="M50" s="96"/>
      <c r="N50" s="96"/>
      <c r="O50" s="96"/>
      <c r="P50" s="96"/>
      <c r="Q50" s="641"/>
      <c r="R50" s="608"/>
      <c r="S50" s="2"/>
      <c r="T50" s="96"/>
      <c r="U50" s="96"/>
      <c r="V50" s="96"/>
      <c r="W50" s="96"/>
      <c r="X50" s="1"/>
      <c r="Y50" s="1"/>
      <c r="Z50" s="1"/>
      <c r="AA50" s="1"/>
      <c r="AB50" s="1"/>
      <c r="AC50" s="1"/>
      <c r="AD50" s="1"/>
      <c r="AE50" s="1"/>
      <c r="AF50" s="1"/>
    </row>
    <row r="51" spans="1:32" ht="23.25" customHeight="1" x14ac:dyDescent="0.2">
      <c r="A51" s="2"/>
      <c r="B51" s="7"/>
      <c r="C51" s="639"/>
      <c r="D51" s="781" t="s">
        <v>181</v>
      </c>
      <c r="E51" s="781"/>
      <c r="F51" s="781"/>
      <c r="G51" s="781"/>
      <c r="H51" s="781"/>
      <c r="I51" s="96"/>
      <c r="J51" s="96"/>
      <c r="K51" s="96"/>
      <c r="L51" s="96"/>
      <c r="M51" s="96"/>
      <c r="N51" s="96"/>
      <c r="O51" s="96"/>
      <c r="P51" s="96"/>
      <c r="Q51" s="641"/>
      <c r="R51" s="608"/>
      <c r="S51" s="2"/>
      <c r="T51" s="96"/>
      <c r="U51" s="96"/>
      <c r="V51" s="96"/>
      <c r="W51" s="96"/>
      <c r="X51" s="1"/>
      <c r="Y51" s="1"/>
      <c r="Z51" s="1"/>
      <c r="AA51" s="1"/>
      <c r="AB51" s="1"/>
      <c r="AC51" s="1"/>
      <c r="AD51" s="1"/>
      <c r="AE51" s="1"/>
      <c r="AF51" s="1"/>
    </row>
    <row r="52" spans="1:32" ht="35.25" customHeight="1" x14ac:dyDescent="0.2">
      <c r="A52" s="2"/>
      <c r="B52" s="7"/>
      <c r="C52" s="639"/>
      <c r="D52" s="626"/>
      <c r="E52" s="626"/>
      <c r="F52" s="626"/>
      <c r="G52" s="626"/>
      <c r="H52" s="96"/>
      <c r="I52" s="96"/>
      <c r="J52" s="96"/>
      <c r="K52" s="96"/>
      <c r="L52" s="96"/>
      <c r="M52" s="96"/>
      <c r="N52" s="96"/>
      <c r="O52" s="96"/>
      <c r="P52" s="96"/>
      <c r="Q52" s="641"/>
      <c r="R52" s="608"/>
      <c r="S52" s="2"/>
      <c r="T52" s="96"/>
      <c r="U52" s="96"/>
      <c r="V52" s="96"/>
      <c r="W52" s="96"/>
      <c r="X52" s="1"/>
      <c r="Y52" s="1"/>
      <c r="Z52" s="1"/>
      <c r="AA52" s="1"/>
      <c r="AB52" s="1"/>
      <c r="AC52" s="1"/>
      <c r="AD52" s="1"/>
      <c r="AE52" s="1"/>
      <c r="AF52" s="1"/>
    </row>
    <row r="53" spans="1:32" ht="18.75" customHeight="1" x14ac:dyDescent="0.2">
      <c r="A53" s="2"/>
      <c r="B53" s="7"/>
      <c r="C53" s="639"/>
      <c r="D53" s="642" t="s">
        <v>182</v>
      </c>
      <c r="E53" s="630"/>
      <c r="F53" s="643">
        <f>'Cte. Ing. i Desp.'!D7</f>
        <v>2024</v>
      </c>
      <c r="G53" s="643">
        <f>'Cte. Ing. i Desp.'!F7</f>
        <v>2025</v>
      </c>
      <c r="H53" s="643">
        <f>'Cte. Ing. i Desp.'!H7</f>
        <v>2026</v>
      </c>
      <c r="I53" s="96"/>
      <c r="J53" s="96"/>
      <c r="K53" s="96"/>
      <c r="L53" s="96"/>
      <c r="M53" s="96"/>
      <c r="N53" s="96"/>
      <c r="O53" s="96"/>
      <c r="P53" s="96"/>
      <c r="Q53" s="641"/>
      <c r="R53" s="608"/>
      <c r="S53" s="2"/>
      <c r="T53" s="96"/>
      <c r="U53" s="96"/>
      <c r="V53" s="96"/>
      <c r="W53" s="96"/>
      <c r="X53" s="1"/>
      <c r="Y53" s="1"/>
      <c r="Z53" s="1"/>
      <c r="AA53" s="1"/>
      <c r="AB53" s="1"/>
      <c r="AC53" s="1"/>
      <c r="AD53" s="1"/>
      <c r="AE53" s="1"/>
      <c r="AF53" s="1"/>
    </row>
    <row r="54" spans="1:32" ht="15.75" customHeight="1" x14ac:dyDescent="0.2">
      <c r="A54" s="2"/>
      <c r="B54" s="7"/>
      <c r="C54" s="639"/>
      <c r="D54" s="626"/>
      <c r="E54" s="626"/>
      <c r="F54" s="644" t="str">
        <f>IF(Balanços!M16=0,("MÁXIMA"),(Balanços!E16/Balanços!M16))</f>
        <v>MÁXIMA</v>
      </c>
      <c r="G54" s="644" t="str">
        <f>IF(Balanços!O16=0,("MÁXIMA"),(Balanços!G16/Balanços!O16))</f>
        <v>MÁXIMA</v>
      </c>
      <c r="H54" s="644" t="str">
        <f>IF(Balanços!Q16=0,("MÁXIMA"),(Balanços!I16/Balanços!Q16))</f>
        <v>MÁXIMA</v>
      </c>
      <c r="I54" s="96"/>
      <c r="J54" s="96"/>
      <c r="K54" s="96"/>
      <c r="L54" s="96"/>
      <c r="M54" s="96"/>
      <c r="N54" s="96"/>
      <c r="O54" s="96"/>
      <c r="P54" s="96"/>
      <c r="Q54" s="641"/>
      <c r="R54" s="608"/>
      <c r="S54" s="2"/>
      <c r="T54" s="96"/>
      <c r="U54" s="96"/>
      <c r="V54" s="96"/>
      <c r="W54" s="96"/>
      <c r="X54" s="1"/>
      <c r="Y54" s="1"/>
      <c r="Z54" s="1"/>
      <c r="AA54" s="1"/>
      <c r="AB54" s="1"/>
      <c r="AC54" s="1"/>
      <c r="AD54" s="1"/>
      <c r="AE54" s="1"/>
      <c r="AF54" s="1"/>
    </row>
    <row r="55" spans="1:32" ht="21.75" customHeight="1" x14ac:dyDescent="0.2">
      <c r="A55" s="2"/>
      <c r="B55" s="7"/>
      <c r="C55" s="639"/>
      <c r="D55" s="627"/>
      <c r="E55" s="627"/>
      <c r="F55" s="627"/>
      <c r="G55" s="627"/>
      <c r="H55" s="96"/>
      <c r="I55" s="96"/>
      <c r="J55" s="96"/>
      <c r="K55" s="96"/>
      <c r="L55" s="96"/>
      <c r="M55" s="96"/>
      <c r="N55" s="96"/>
      <c r="O55" s="96"/>
      <c r="P55" s="96"/>
      <c r="Q55" s="641"/>
      <c r="R55" s="608"/>
      <c r="S55" s="2"/>
      <c r="T55" s="96"/>
      <c r="U55" s="96"/>
      <c r="V55" s="96"/>
      <c r="W55" s="96"/>
      <c r="X55" s="1"/>
      <c r="Y55" s="1"/>
      <c r="Z55" s="1"/>
      <c r="AA55" s="1"/>
      <c r="AB55" s="1"/>
      <c r="AC55" s="1"/>
      <c r="AD55" s="1"/>
      <c r="AE55" s="1"/>
      <c r="AF55" s="1"/>
    </row>
    <row r="56" spans="1:32" ht="15.75" customHeight="1" x14ac:dyDescent="0.2">
      <c r="A56" s="2"/>
      <c r="B56" s="7"/>
      <c r="C56" s="639"/>
      <c r="D56" s="632" t="s">
        <v>183</v>
      </c>
      <c r="E56" s="627"/>
      <c r="F56" s="627"/>
      <c r="G56" s="627"/>
      <c r="H56" s="96"/>
      <c r="I56" s="96"/>
      <c r="J56" s="96"/>
      <c r="K56" s="96"/>
      <c r="L56" s="96"/>
      <c r="M56" s="96"/>
      <c r="N56" s="96"/>
      <c r="O56" s="96"/>
      <c r="P56" s="96"/>
      <c r="Q56" s="641"/>
      <c r="R56" s="608"/>
      <c r="S56" s="2"/>
      <c r="T56" s="96"/>
      <c r="U56" s="96"/>
      <c r="V56" s="96"/>
      <c r="W56" s="96"/>
      <c r="X56" s="1"/>
      <c r="Y56" s="1"/>
      <c r="Z56" s="1"/>
      <c r="AA56" s="1"/>
      <c r="AB56" s="1"/>
      <c r="AC56" s="1"/>
      <c r="AD56" s="1"/>
      <c r="AE56" s="1"/>
      <c r="AF56" s="1"/>
    </row>
    <row r="57" spans="1:32" ht="15.75" customHeight="1" x14ac:dyDescent="0.2">
      <c r="A57" s="2"/>
      <c r="B57" s="7"/>
      <c r="C57" s="639"/>
      <c r="D57" s="632" t="s">
        <v>184</v>
      </c>
      <c r="E57" s="96"/>
      <c r="F57" s="96"/>
      <c r="G57" s="96"/>
      <c r="H57" s="96"/>
      <c r="I57" s="96"/>
      <c r="J57" s="96"/>
      <c r="K57" s="96"/>
      <c r="L57" s="96"/>
      <c r="M57" s="96"/>
      <c r="N57" s="96"/>
      <c r="O57" s="96"/>
      <c r="P57" s="96"/>
      <c r="Q57" s="641"/>
      <c r="R57" s="608"/>
      <c r="S57" s="2"/>
      <c r="T57" s="96"/>
      <c r="U57" s="96"/>
      <c r="V57" s="96"/>
      <c r="W57" s="96"/>
      <c r="X57" s="1"/>
      <c r="Y57" s="1"/>
      <c r="Z57" s="1"/>
      <c r="AA57" s="1"/>
      <c r="AB57" s="1"/>
      <c r="AC57" s="1"/>
      <c r="AD57" s="1"/>
      <c r="AE57" s="1"/>
      <c r="AF57" s="1"/>
    </row>
    <row r="58" spans="1:32" ht="15.75" customHeight="1" x14ac:dyDescent="0.2">
      <c r="A58" s="2"/>
      <c r="B58" s="7"/>
      <c r="C58" s="639"/>
      <c r="D58" s="634"/>
      <c r="E58" s="96"/>
      <c r="F58" s="96"/>
      <c r="G58" s="96"/>
      <c r="H58" s="96"/>
      <c r="I58" s="96"/>
      <c r="J58" s="96"/>
      <c r="K58" s="96"/>
      <c r="L58" s="96"/>
      <c r="M58" s="96"/>
      <c r="N58" s="96"/>
      <c r="O58" s="96"/>
      <c r="P58" s="96"/>
      <c r="Q58" s="641"/>
      <c r="R58" s="608"/>
      <c r="S58" s="2"/>
      <c r="T58" s="96"/>
      <c r="U58" s="96"/>
      <c r="V58" s="96"/>
      <c r="W58" s="96"/>
      <c r="X58" s="1"/>
      <c r="Y58" s="1"/>
      <c r="Z58" s="1"/>
      <c r="AA58" s="1"/>
      <c r="AB58" s="1"/>
      <c r="AC58" s="1"/>
      <c r="AD58" s="1"/>
      <c r="AE58" s="1"/>
      <c r="AF58" s="1"/>
    </row>
    <row r="59" spans="1:32" ht="15.75" customHeight="1" x14ac:dyDescent="0.2">
      <c r="A59" s="2"/>
      <c r="B59" s="7"/>
      <c r="C59" s="639"/>
      <c r="D59" s="632"/>
      <c r="E59" s="634"/>
      <c r="F59" s="634"/>
      <c r="G59" s="634"/>
      <c r="H59" s="96"/>
      <c r="I59" s="96"/>
      <c r="J59" s="96"/>
      <c r="K59" s="96"/>
      <c r="L59" s="96"/>
      <c r="M59" s="96"/>
      <c r="N59" s="96"/>
      <c r="O59" s="96"/>
      <c r="P59" s="96"/>
      <c r="Q59" s="641"/>
      <c r="R59" s="608"/>
      <c r="S59" s="2"/>
      <c r="T59" s="96"/>
      <c r="U59" s="96"/>
      <c r="V59" s="96"/>
      <c r="W59" s="96"/>
      <c r="X59" s="1"/>
      <c r="Y59" s="1"/>
      <c r="Z59" s="1"/>
      <c r="AA59" s="1"/>
      <c r="AB59" s="1"/>
      <c r="AC59" s="1"/>
      <c r="AD59" s="1"/>
      <c r="AE59" s="1"/>
      <c r="AF59" s="1"/>
    </row>
    <row r="60" spans="1:32" ht="29.25" customHeight="1" x14ac:dyDescent="0.2">
      <c r="A60" s="2"/>
      <c r="B60" s="7"/>
      <c r="C60" s="639"/>
      <c r="D60" s="632"/>
      <c r="E60" s="634"/>
      <c r="F60" s="634"/>
      <c r="G60" s="634"/>
      <c r="H60" s="96"/>
      <c r="I60" s="96"/>
      <c r="J60" s="96"/>
      <c r="K60" s="96"/>
      <c r="L60" s="96"/>
      <c r="M60" s="96"/>
      <c r="N60" s="96"/>
      <c r="O60" s="96"/>
      <c r="P60" s="96"/>
      <c r="Q60" s="641"/>
      <c r="R60" s="608"/>
      <c r="S60" s="2"/>
      <c r="T60" s="96"/>
      <c r="U60" s="96"/>
      <c r="V60" s="96"/>
      <c r="W60" s="96"/>
      <c r="X60" s="1"/>
      <c r="Y60" s="1"/>
      <c r="Z60" s="1"/>
      <c r="AA60" s="1"/>
      <c r="AB60" s="1"/>
      <c r="AC60" s="1"/>
      <c r="AD60" s="1"/>
      <c r="AE60" s="1"/>
      <c r="AF60" s="1"/>
    </row>
    <row r="61" spans="1:32" x14ac:dyDescent="0.2">
      <c r="A61" s="2"/>
      <c r="B61" s="7"/>
      <c r="C61" s="639"/>
      <c r="D61" s="634"/>
      <c r="E61" s="634"/>
      <c r="F61" s="634"/>
      <c r="G61" s="634"/>
      <c r="H61" s="96"/>
      <c r="I61" s="96"/>
      <c r="J61" s="96"/>
      <c r="K61" s="96"/>
      <c r="L61" s="96"/>
      <c r="M61" s="96"/>
      <c r="N61" s="96"/>
      <c r="O61" s="96"/>
      <c r="P61" s="96"/>
      <c r="Q61" s="641"/>
      <c r="R61" s="608"/>
      <c r="S61" s="2"/>
      <c r="T61" s="96"/>
      <c r="U61" s="96"/>
      <c r="V61" s="96"/>
      <c r="W61" s="96"/>
      <c r="X61" s="1"/>
      <c r="Y61" s="1"/>
      <c r="Z61" s="1"/>
      <c r="AA61" s="1"/>
      <c r="AB61" s="1"/>
      <c r="AC61" s="1"/>
      <c r="AD61" s="1"/>
      <c r="AE61" s="1"/>
      <c r="AF61" s="1"/>
    </row>
    <row r="62" spans="1:32" x14ac:dyDescent="0.2">
      <c r="A62" s="2"/>
      <c r="B62" s="7"/>
      <c r="C62" s="639"/>
      <c r="D62" s="96"/>
      <c r="E62" s="96"/>
      <c r="F62" s="96"/>
      <c r="G62" s="96"/>
      <c r="H62" s="96"/>
      <c r="I62" s="96"/>
      <c r="J62" s="96"/>
      <c r="K62" s="96"/>
      <c r="L62" s="96"/>
      <c r="M62" s="96"/>
      <c r="N62" s="96"/>
      <c r="O62" s="96"/>
      <c r="P62" s="96"/>
      <c r="Q62" s="641"/>
      <c r="R62" s="608"/>
      <c r="S62" s="2"/>
      <c r="T62" s="96"/>
      <c r="U62" s="96"/>
      <c r="V62" s="96"/>
      <c r="W62" s="96"/>
      <c r="X62" s="1"/>
      <c r="Y62" s="1"/>
      <c r="Z62" s="1"/>
      <c r="AA62" s="1"/>
      <c r="AB62" s="1"/>
      <c r="AC62" s="1"/>
      <c r="AD62" s="1"/>
      <c r="AE62" s="1"/>
      <c r="AF62" s="1"/>
    </row>
    <row r="63" spans="1:32" x14ac:dyDescent="0.2">
      <c r="A63" s="2"/>
      <c r="B63" s="7"/>
      <c r="C63" s="639"/>
      <c r="D63" s="96"/>
      <c r="E63" s="96"/>
      <c r="F63" s="96"/>
      <c r="G63" s="96"/>
      <c r="H63" s="96"/>
      <c r="I63" s="96"/>
      <c r="J63" s="96"/>
      <c r="K63" s="96"/>
      <c r="L63" s="96"/>
      <c r="M63" s="96"/>
      <c r="N63" s="96"/>
      <c r="O63" s="96"/>
      <c r="P63" s="96"/>
      <c r="Q63" s="641"/>
      <c r="R63" s="608"/>
      <c r="S63" s="2"/>
      <c r="T63" s="96"/>
      <c r="U63" s="96"/>
      <c r="V63" s="96"/>
      <c r="W63" s="96"/>
      <c r="X63" s="1"/>
      <c r="Y63" s="1"/>
      <c r="Z63" s="1"/>
      <c r="AA63" s="1"/>
      <c r="AB63" s="1"/>
      <c r="AC63" s="1"/>
      <c r="AD63" s="1"/>
      <c r="AE63" s="1"/>
      <c r="AF63" s="1"/>
    </row>
    <row r="64" spans="1:32" ht="18.75" customHeight="1" x14ac:dyDescent="0.2">
      <c r="A64" s="2"/>
      <c r="B64" s="7"/>
      <c r="C64" s="639"/>
      <c r="D64" s="642" t="s">
        <v>185</v>
      </c>
      <c r="E64" s="630"/>
      <c r="F64" s="643">
        <f>F53</f>
        <v>2024</v>
      </c>
      <c r="G64" s="643">
        <f>G53</f>
        <v>2025</v>
      </c>
      <c r="H64" s="643">
        <f>H53</f>
        <v>2026</v>
      </c>
      <c r="I64" s="96"/>
      <c r="J64" s="96"/>
      <c r="K64" s="96"/>
      <c r="L64" s="96"/>
      <c r="M64" s="96"/>
      <c r="N64" s="96"/>
      <c r="O64" s="96"/>
      <c r="P64" s="96"/>
      <c r="Q64" s="641"/>
      <c r="R64" s="608"/>
      <c r="S64" s="2"/>
      <c r="T64" s="96"/>
      <c r="U64" s="96"/>
      <c r="V64" s="96"/>
      <c r="W64" s="96"/>
      <c r="X64" s="1"/>
      <c r="Y64" s="1"/>
      <c r="Z64" s="1"/>
      <c r="AA64" s="1"/>
      <c r="AB64" s="1"/>
      <c r="AC64" s="1"/>
      <c r="AD64" s="1"/>
      <c r="AE64" s="1"/>
      <c r="AF64" s="1"/>
    </row>
    <row r="65" spans="1:32" ht="15.75" customHeight="1" x14ac:dyDescent="0.2">
      <c r="A65" s="2"/>
      <c r="B65" s="7"/>
      <c r="C65" s="639"/>
      <c r="D65" s="626"/>
      <c r="E65" s="96"/>
      <c r="F65" s="645" t="str">
        <f>IFERROR(((Balanços!M16+Balanços!M20)/Balanços!E29),"-")</f>
        <v>-</v>
      </c>
      <c r="G65" s="645" t="str">
        <f>IFERROR(((Balanços!O16+Balanços!O20)/Balanços!G29),"-")</f>
        <v>-</v>
      </c>
      <c r="H65" s="645" t="str">
        <f>IFERROR(((Balanços!Q16+Balanços!Q20)/Balanços!I29),"-")</f>
        <v>-</v>
      </c>
      <c r="I65" s="96"/>
      <c r="J65" s="96"/>
      <c r="K65" s="96"/>
      <c r="L65" s="96"/>
      <c r="M65" s="96"/>
      <c r="N65" s="96"/>
      <c r="O65" s="96"/>
      <c r="P65" s="96"/>
      <c r="Q65" s="641"/>
      <c r="R65" s="608"/>
      <c r="S65" s="2"/>
      <c r="T65" s="96"/>
      <c r="U65" s="96"/>
      <c r="V65" s="96"/>
      <c r="W65" s="96"/>
      <c r="X65" s="1"/>
      <c r="Y65" s="1"/>
      <c r="Z65" s="1"/>
      <c r="AA65" s="1"/>
      <c r="AB65" s="1"/>
      <c r="AC65" s="1"/>
      <c r="AD65" s="1"/>
      <c r="AE65" s="1"/>
      <c r="AF65" s="1"/>
    </row>
    <row r="66" spans="1:32" x14ac:dyDescent="0.2">
      <c r="A66" s="2"/>
      <c r="B66" s="7"/>
      <c r="C66" s="625"/>
      <c r="D66" s="96"/>
      <c r="E66" s="96"/>
      <c r="F66" s="96"/>
      <c r="G66" s="96"/>
      <c r="H66" s="96"/>
      <c r="I66" s="96"/>
      <c r="J66" s="96"/>
      <c r="K66" s="96"/>
      <c r="L66" s="96"/>
      <c r="M66" s="96"/>
      <c r="N66" s="96"/>
      <c r="O66" s="96"/>
      <c r="P66" s="96"/>
      <c r="Q66" s="611"/>
      <c r="R66" s="608"/>
      <c r="S66" s="2"/>
      <c r="T66" s="96"/>
      <c r="U66" s="96"/>
      <c r="V66" s="96"/>
      <c r="W66" s="96"/>
      <c r="X66" s="1"/>
      <c r="Y66" s="1"/>
      <c r="Z66" s="1"/>
      <c r="AA66" s="1"/>
      <c r="AB66" s="1"/>
      <c r="AC66" s="1"/>
      <c r="AD66" s="1"/>
      <c r="AE66" s="1"/>
      <c r="AF66" s="1"/>
    </row>
    <row r="67" spans="1:32" x14ac:dyDescent="0.2">
      <c r="A67" s="2"/>
      <c r="B67" s="7"/>
      <c r="C67" s="625"/>
      <c r="D67" s="96"/>
      <c r="E67" s="96"/>
      <c r="F67" s="96"/>
      <c r="G67" s="96"/>
      <c r="H67" s="96"/>
      <c r="I67" s="96"/>
      <c r="J67" s="96"/>
      <c r="K67" s="96"/>
      <c r="L67" s="96"/>
      <c r="M67" s="96"/>
      <c r="N67" s="96"/>
      <c r="O67" s="96"/>
      <c r="P67" s="96"/>
      <c r="Q67" s="611"/>
      <c r="R67" s="608"/>
      <c r="S67" s="2"/>
      <c r="T67" s="96"/>
      <c r="U67" s="96"/>
      <c r="V67" s="96"/>
      <c r="W67" s="96"/>
      <c r="X67" s="1"/>
      <c r="Y67" s="1"/>
      <c r="Z67" s="1"/>
      <c r="AA67" s="1"/>
      <c r="AB67" s="1"/>
      <c r="AC67" s="1"/>
      <c r="AD67" s="1"/>
      <c r="AE67" s="1"/>
      <c r="AF67" s="1"/>
    </row>
    <row r="68" spans="1:32" ht="15.75" customHeight="1" x14ac:dyDescent="0.2">
      <c r="A68" s="2"/>
      <c r="B68" s="7"/>
      <c r="C68" s="625"/>
      <c r="D68" s="776" t="s">
        <v>186</v>
      </c>
      <c r="E68" s="776"/>
      <c r="F68" s="776"/>
      <c r="G68" s="776"/>
      <c r="H68" s="776"/>
      <c r="I68" s="96"/>
      <c r="J68" s="96"/>
      <c r="K68" s="96"/>
      <c r="L68" s="96"/>
      <c r="M68" s="96"/>
      <c r="N68" s="96"/>
      <c r="O68" s="96"/>
      <c r="P68" s="96"/>
      <c r="Q68" s="611"/>
      <c r="R68" s="608"/>
      <c r="S68" s="2"/>
      <c r="T68" s="96"/>
      <c r="U68" s="96"/>
      <c r="V68" s="96"/>
      <c r="W68" s="96"/>
      <c r="X68" s="1"/>
      <c r="Y68" s="1"/>
      <c r="Z68" s="1"/>
      <c r="AA68" s="1"/>
      <c r="AB68" s="1"/>
      <c r="AC68" s="1"/>
      <c r="AD68" s="1"/>
      <c r="AE68" s="1"/>
      <c r="AF68" s="1"/>
    </row>
    <row r="69" spans="1:32" ht="15.75" customHeight="1" x14ac:dyDescent="0.2">
      <c r="A69" s="2"/>
      <c r="B69" s="7"/>
      <c r="C69" s="625"/>
      <c r="D69" s="776"/>
      <c r="E69" s="776"/>
      <c r="F69" s="776"/>
      <c r="G69" s="776"/>
      <c r="H69" s="776"/>
      <c r="I69" s="96"/>
      <c r="J69" s="96"/>
      <c r="K69" s="96"/>
      <c r="L69" s="96"/>
      <c r="M69" s="96"/>
      <c r="N69" s="96"/>
      <c r="O69" s="96"/>
      <c r="P69" s="96"/>
      <c r="Q69" s="611"/>
      <c r="R69" s="608"/>
      <c r="S69" s="2"/>
      <c r="T69" s="96"/>
      <c r="U69" s="96"/>
      <c r="V69" s="96"/>
      <c r="W69" s="96"/>
      <c r="X69" s="1"/>
      <c r="Y69" s="1"/>
      <c r="Z69" s="1"/>
      <c r="AA69" s="1"/>
      <c r="AB69" s="1"/>
      <c r="AC69" s="1"/>
      <c r="AD69" s="1"/>
      <c r="AE69" s="1"/>
      <c r="AF69" s="1"/>
    </row>
    <row r="70" spans="1:32" ht="15.75" customHeight="1" x14ac:dyDescent="0.2">
      <c r="A70" s="2"/>
      <c r="B70" s="7"/>
      <c r="C70" s="625"/>
      <c r="D70" s="776"/>
      <c r="E70" s="776"/>
      <c r="F70" s="776"/>
      <c r="G70" s="776"/>
      <c r="H70" s="776"/>
      <c r="I70" s="96"/>
      <c r="J70" s="96"/>
      <c r="K70" s="96"/>
      <c r="L70" s="96"/>
      <c r="M70" s="96"/>
      <c r="N70" s="96"/>
      <c r="O70" s="96"/>
      <c r="P70" s="96"/>
      <c r="Q70" s="611"/>
      <c r="R70" s="608"/>
      <c r="S70" s="2"/>
      <c r="T70" s="96"/>
      <c r="U70" s="96"/>
      <c r="V70" s="96"/>
      <c r="W70" s="96"/>
      <c r="X70" s="1"/>
      <c r="Y70" s="1"/>
      <c r="Z70" s="1"/>
      <c r="AA70" s="1"/>
      <c r="AB70" s="1"/>
      <c r="AC70" s="1"/>
      <c r="AD70" s="1"/>
      <c r="AE70" s="1"/>
      <c r="AF70" s="1"/>
    </row>
    <row r="71" spans="1:32" ht="15.75" customHeight="1" x14ac:dyDescent="0.2">
      <c r="A71" s="2"/>
      <c r="B71" s="7"/>
      <c r="C71" s="625"/>
      <c r="D71" s="634"/>
      <c r="E71" s="96"/>
      <c r="F71" s="96"/>
      <c r="G71" s="96"/>
      <c r="H71" s="96"/>
      <c r="I71" s="96"/>
      <c r="J71" s="96"/>
      <c r="K71" s="96"/>
      <c r="L71" s="96"/>
      <c r="M71" s="96"/>
      <c r="N71" s="96"/>
      <c r="O71" s="96"/>
      <c r="P71" s="96"/>
      <c r="Q71" s="611"/>
      <c r="R71" s="608"/>
      <c r="S71" s="2"/>
      <c r="T71" s="96"/>
      <c r="U71" s="96"/>
      <c r="V71" s="96"/>
      <c r="W71" s="96"/>
      <c r="X71" s="1"/>
      <c r="Y71" s="1"/>
      <c r="Z71" s="1"/>
      <c r="AA71" s="1"/>
      <c r="AB71" s="1"/>
      <c r="AC71" s="1"/>
      <c r="AD71" s="1"/>
      <c r="AE71" s="1"/>
      <c r="AF71" s="1"/>
    </row>
    <row r="72" spans="1:32" x14ac:dyDescent="0.2">
      <c r="A72" s="2"/>
      <c r="B72" s="7"/>
      <c r="C72" s="625"/>
      <c r="D72" s="634"/>
      <c r="E72" s="96"/>
      <c r="F72" s="96"/>
      <c r="G72" s="96"/>
      <c r="H72" s="96"/>
      <c r="I72" s="96"/>
      <c r="J72" s="96"/>
      <c r="K72" s="96"/>
      <c r="L72" s="96"/>
      <c r="M72" s="96"/>
      <c r="N72" s="96"/>
      <c r="O72" s="96"/>
      <c r="P72" s="96"/>
      <c r="Q72" s="611"/>
      <c r="R72" s="608"/>
      <c r="S72" s="2"/>
      <c r="T72" s="96"/>
      <c r="U72" s="96"/>
      <c r="V72" s="96"/>
      <c r="W72" s="96"/>
      <c r="X72" s="1"/>
      <c r="Y72" s="1"/>
      <c r="Z72" s="1"/>
      <c r="AA72" s="1"/>
      <c r="AB72" s="1"/>
      <c r="AC72" s="1"/>
      <c r="AD72" s="1"/>
      <c r="AE72" s="1"/>
      <c r="AF72" s="1"/>
    </row>
    <row r="73" spans="1:32" x14ac:dyDescent="0.2">
      <c r="A73" s="2"/>
      <c r="B73" s="7"/>
      <c r="C73" s="625"/>
      <c r="D73" s="96"/>
      <c r="E73" s="96"/>
      <c r="F73" s="96"/>
      <c r="G73" s="96"/>
      <c r="H73" s="96"/>
      <c r="I73" s="96"/>
      <c r="J73" s="96"/>
      <c r="K73" s="96"/>
      <c r="L73" s="96"/>
      <c r="M73" s="96"/>
      <c r="N73" s="96"/>
      <c r="O73" s="96"/>
      <c r="P73" s="96"/>
      <c r="Q73" s="611"/>
      <c r="R73" s="608"/>
      <c r="S73" s="2"/>
      <c r="T73" s="96"/>
      <c r="U73" s="96"/>
      <c r="V73" s="96"/>
      <c r="W73" s="96"/>
      <c r="X73" s="1"/>
      <c r="Y73" s="1"/>
      <c r="Z73" s="1"/>
      <c r="AA73" s="1"/>
      <c r="AB73" s="1"/>
      <c r="AC73" s="1"/>
      <c r="AD73" s="1"/>
      <c r="AE73" s="1"/>
      <c r="AF73" s="1"/>
    </row>
    <row r="74" spans="1:32" x14ac:dyDescent="0.2">
      <c r="A74" s="2"/>
      <c r="B74" s="7"/>
      <c r="C74" s="646"/>
      <c r="D74" s="107"/>
      <c r="E74" s="107"/>
      <c r="F74" s="107"/>
      <c r="G74" s="107"/>
      <c r="H74" s="107"/>
      <c r="I74" s="107"/>
      <c r="J74" s="107"/>
      <c r="K74" s="107"/>
      <c r="L74" s="107"/>
      <c r="M74" s="107"/>
      <c r="N74" s="107"/>
      <c r="O74" s="107"/>
      <c r="P74" s="107"/>
      <c r="Q74" s="622"/>
      <c r="R74" s="608"/>
      <c r="S74" s="2"/>
      <c r="T74" s="96"/>
      <c r="U74" s="96"/>
      <c r="V74" s="96"/>
      <c r="W74" s="96"/>
      <c r="X74" s="1"/>
      <c r="Y74" s="1"/>
      <c r="Z74" s="1"/>
      <c r="AA74" s="1"/>
      <c r="AB74" s="1"/>
      <c r="AC74" s="1"/>
      <c r="AD74" s="1"/>
      <c r="AE74" s="1"/>
      <c r="AF74" s="1"/>
    </row>
    <row r="75" spans="1:32" x14ac:dyDescent="0.2">
      <c r="A75" s="2"/>
      <c r="B75" s="7"/>
      <c r="C75" s="7"/>
      <c r="D75" s="7"/>
      <c r="E75" s="7"/>
      <c r="F75" s="7"/>
      <c r="G75" s="7"/>
      <c r="H75" s="7"/>
      <c r="I75" s="7"/>
      <c r="J75" s="7"/>
      <c r="K75" s="7"/>
      <c r="L75" s="7"/>
      <c r="M75" s="7"/>
      <c r="N75" s="7"/>
      <c r="O75" s="7"/>
      <c r="P75" s="7"/>
      <c r="Q75" s="7"/>
      <c r="R75" s="608"/>
      <c r="S75" s="2"/>
      <c r="T75" s="96"/>
      <c r="U75" s="96"/>
      <c r="V75" s="96"/>
      <c r="W75" s="96"/>
      <c r="X75" s="1"/>
      <c r="Y75" s="1"/>
      <c r="Z75" s="1"/>
      <c r="AA75" s="1"/>
      <c r="AB75" s="1"/>
      <c r="AC75" s="1"/>
      <c r="AD75" s="1"/>
      <c r="AE75" s="1"/>
      <c r="AF75" s="1"/>
    </row>
    <row r="76" spans="1:32" x14ac:dyDescent="0.2">
      <c r="A76" s="2"/>
      <c r="B76" s="647"/>
      <c r="C76" s="647"/>
      <c r="D76" s="647"/>
      <c r="E76" s="647"/>
      <c r="F76" s="647"/>
      <c r="G76" s="647"/>
      <c r="H76" s="647"/>
      <c r="I76" s="647"/>
      <c r="J76" s="647"/>
      <c r="K76" s="647"/>
      <c r="L76" s="647"/>
      <c r="M76" s="647"/>
      <c r="N76" s="647"/>
      <c r="O76" s="647"/>
      <c r="P76" s="647"/>
      <c r="Q76" s="647"/>
      <c r="R76" s="648"/>
      <c r="S76" s="2"/>
      <c r="T76" s="96"/>
      <c r="U76" s="96"/>
      <c r="V76" s="96"/>
      <c r="W76" s="96"/>
      <c r="X76" s="1"/>
      <c r="Y76" s="1"/>
      <c r="Z76" s="1"/>
      <c r="AA76" s="1"/>
      <c r="AB76" s="1"/>
      <c r="AC76" s="1"/>
      <c r="AD76" s="1"/>
      <c r="AE76" s="1"/>
      <c r="AF76" s="1"/>
    </row>
    <row r="77" spans="1:32" ht="13.5" thickTop="1" x14ac:dyDescent="0.2">
      <c r="A77" s="681"/>
      <c r="B77" s="2"/>
      <c r="C77" s="2"/>
      <c r="D77" s="2"/>
      <c r="E77" s="2"/>
      <c r="F77" s="2"/>
      <c r="G77" s="2"/>
      <c r="H77" s="2"/>
      <c r="I77" s="2"/>
      <c r="J77" s="2"/>
      <c r="K77" s="2"/>
      <c r="L77" s="2"/>
      <c r="M77" s="2"/>
      <c r="N77" s="2"/>
      <c r="O77" s="2"/>
      <c r="P77" s="2"/>
      <c r="Q77" s="2"/>
      <c r="R77" s="2"/>
      <c r="S77" s="2"/>
      <c r="T77" s="96"/>
      <c r="U77" s="96"/>
      <c r="V77" s="96"/>
      <c r="W77" s="96"/>
      <c r="X77" s="1"/>
      <c r="Y77" s="1"/>
      <c r="Z77" s="1"/>
      <c r="AA77" s="1"/>
      <c r="AB77" s="1"/>
      <c r="AC77" s="1"/>
      <c r="AD77" s="1"/>
      <c r="AE77" s="1"/>
      <c r="AF77" s="1"/>
    </row>
    <row r="78" spans="1:32" hidden="1" x14ac:dyDescent="0.2">
      <c r="A78" s="1"/>
      <c r="B78" s="96"/>
      <c r="C78" s="96"/>
      <c r="D78" s="96"/>
      <c r="E78" s="96"/>
      <c r="F78" s="96"/>
      <c r="G78" s="96"/>
      <c r="H78" s="96"/>
      <c r="I78" s="96"/>
      <c r="J78" s="96"/>
      <c r="K78" s="96"/>
      <c r="L78" s="96"/>
      <c r="M78" s="96"/>
      <c r="N78" s="96"/>
      <c r="O78" s="96"/>
      <c r="P78" s="96"/>
      <c r="Q78" s="96"/>
      <c r="R78" s="96"/>
      <c r="T78" s="96"/>
      <c r="U78" s="96"/>
      <c r="V78" s="96"/>
      <c r="W78" s="96"/>
      <c r="X78" s="1"/>
      <c r="Y78" s="1"/>
      <c r="Z78" s="1"/>
      <c r="AA78" s="1"/>
      <c r="AB78" s="1"/>
      <c r="AC78" s="1"/>
      <c r="AD78" s="1"/>
      <c r="AE78" s="1"/>
      <c r="AF78" s="1"/>
    </row>
    <row r="79" spans="1:32" hidden="1" x14ac:dyDescent="0.2">
      <c r="A79" s="1"/>
      <c r="B79" s="96"/>
      <c r="C79" s="96"/>
      <c r="D79" s="96"/>
      <c r="E79" s="96"/>
      <c r="F79" s="96"/>
      <c r="G79" s="96"/>
      <c r="H79" s="96"/>
      <c r="I79" s="96"/>
      <c r="J79" s="96"/>
      <c r="K79" s="96"/>
      <c r="L79" s="96"/>
      <c r="M79" s="96"/>
      <c r="N79" s="96"/>
      <c r="O79" s="96"/>
      <c r="P79" s="96"/>
      <c r="Q79" s="96"/>
      <c r="R79" s="96"/>
      <c r="T79" s="96"/>
      <c r="U79" s="96"/>
      <c r="V79" s="96"/>
      <c r="W79" s="96"/>
      <c r="X79" s="1"/>
      <c r="Y79" s="1"/>
      <c r="Z79" s="1"/>
      <c r="AA79" s="1"/>
      <c r="AB79" s="1"/>
      <c r="AC79" s="1"/>
      <c r="AD79" s="1"/>
      <c r="AE79" s="1"/>
      <c r="AF79" s="1"/>
    </row>
    <row r="80" spans="1:32" hidden="1" x14ac:dyDescent="0.2">
      <c r="A80" s="1"/>
      <c r="B80" s="96"/>
      <c r="C80" s="96"/>
      <c r="D80" s="96"/>
      <c r="E80" s="96"/>
      <c r="F80" s="96"/>
      <c r="G80" s="96"/>
      <c r="H80" s="96"/>
      <c r="I80" s="96"/>
      <c r="J80" s="96"/>
      <c r="K80" s="96"/>
      <c r="L80" s="96"/>
      <c r="M80" s="96"/>
      <c r="N80" s="96"/>
      <c r="O80" s="96"/>
      <c r="P80" s="96"/>
      <c r="Q80" s="96"/>
      <c r="R80" s="96"/>
      <c r="T80" s="96"/>
      <c r="U80" s="96"/>
      <c r="V80" s="96"/>
      <c r="W80" s="96"/>
      <c r="X80" s="1"/>
      <c r="Y80" s="1"/>
      <c r="Z80" s="1"/>
      <c r="AA80" s="1"/>
      <c r="AB80" s="1"/>
      <c r="AC80" s="1"/>
      <c r="AD80" s="1"/>
      <c r="AE80" s="1"/>
      <c r="AF80" s="1"/>
    </row>
    <row r="81" spans="1:32" hidden="1" x14ac:dyDescent="0.2">
      <c r="A81" s="1"/>
      <c r="B81" s="96"/>
      <c r="C81" s="96"/>
      <c r="D81" s="96"/>
      <c r="E81" s="96"/>
      <c r="F81" s="96"/>
      <c r="G81" s="96"/>
      <c r="H81" s="96"/>
      <c r="I81" s="96"/>
      <c r="J81" s="96"/>
      <c r="K81" s="96"/>
      <c r="L81" s="96"/>
      <c r="M81" s="96"/>
      <c r="N81" s="96"/>
      <c r="O81" s="96"/>
      <c r="P81" s="96"/>
      <c r="Q81" s="96"/>
      <c r="R81" s="96"/>
      <c r="T81" s="96"/>
      <c r="U81" s="96"/>
      <c r="V81" s="96"/>
      <c r="W81" s="96"/>
      <c r="X81" s="1"/>
      <c r="Y81" s="1"/>
      <c r="Z81" s="1"/>
      <c r="AA81" s="1"/>
      <c r="AB81" s="1"/>
      <c r="AC81" s="1"/>
      <c r="AD81" s="1"/>
      <c r="AE81" s="1"/>
      <c r="AF81" s="1"/>
    </row>
    <row r="82" spans="1:32" hidden="1" x14ac:dyDescent="0.2">
      <c r="A82" s="1"/>
      <c r="B82" s="1"/>
      <c r="C82" s="1"/>
      <c r="D82" s="1"/>
      <c r="E82" s="1"/>
      <c r="F82" s="1"/>
      <c r="G82" s="1"/>
      <c r="H82" s="1"/>
      <c r="I82" s="1"/>
      <c r="J82" s="1"/>
      <c r="K82" s="1"/>
      <c r="L82" s="1"/>
      <c r="M82" s="1"/>
      <c r="N82" s="1"/>
      <c r="O82" s="1"/>
      <c r="P82" s="1"/>
      <c r="Q82" s="1"/>
      <c r="R82" s="1"/>
      <c r="T82" s="1"/>
      <c r="U82" s="1"/>
      <c r="V82" s="1"/>
      <c r="W82" s="1"/>
      <c r="X82" s="1"/>
      <c r="Y82" s="1"/>
      <c r="Z82" s="1"/>
      <c r="AA82" s="1"/>
      <c r="AB82" s="1"/>
      <c r="AC82" s="1"/>
      <c r="AD82" s="1"/>
      <c r="AE82" s="1"/>
      <c r="AF82" s="1"/>
    </row>
    <row r="83" spans="1:32" hidden="1" x14ac:dyDescent="0.2">
      <c r="A83" s="1"/>
      <c r="B83" s="1"/>
      <c r="C83" s="1"/>
      <c r="D83" s="1"/>
      <c r="E83" s="1"/>
      <c r="F83" s="1"/>
      <c r="G83" s="1"/>
      <c r="H83" s="1"/>
      <c r="I83" s="1"/>
      <c r="J83" s="1"/>
      <c r="K83" s="1"/>
      <c r="L83" s="1"/>
      <c r="M83" s="1"/>
      <c r="N83" s="1"/>
      <c r="O83" s="1"/>
      <c r="P83" s="1"/>
      <c r="Q83" s="1"/>
      <c r="R83" s="1"/>
      <c r="T83" s="1"/>
      <c r="U83" s="1"/>
      <c r="V83" s="1"/>
      <c r="W83" s="1"/>
      <c r="X83" s="1"/>
      <c r="Y83" s="1"/>
      <c r="Z83" s="1"/>
      <c r="AA83" s="1"/>
      <c r="AB83" s="1"/>
      <c r="AC83" s="1"/>
      <c r="AD83" s="1"/>
      <c r="AE83" s="1"/>
      <c r="AF83" s="1"/>
    </row>
    <row r="84" spans="1:32" hidden="1" x14ac:dyDescent="0.2">
      <c r="A84" s="1"/>
      <c r="B84" s="1"/>
      <c r="C84" s="1"/>
      <c r="D84" s="1"/>
      <c r="E84" s="1"/>
      <c r="F84" s="1"/>
      <c r="G84" s="1"/>
      <c r="H84" s="1"/>
      <c r="I84" s="1"/>
      <c r="J84" s="1"/>
      <c r="K84" s="1"/>
      <c r="L84" s="1"/>
      <c r="M84" s="1"/>
      <c r="N84" s="1"/>
      <c r="O84" s="1"/>
      <c r="P84" s="1"/>
      <c r="Q84" s="1"/>
      <c r="R84" s="1"/>
      <c r="T84" s="1"/>
      <c r="U84" s="1"/>
      <c r="V84" s="1"/>
      <c r="W84" s="1"/>
      <c r="X84" s="1"/>
      <c r="Y84" s="1"/>
      <c r="Z84" s="1"/>
      <c r="AA84" s="1"/>
      <c r="AB84" s="1"/>
      <c r="AC84" s="1"/>
      <c r="AD84" s="1"/>
      <c r="AE84" s="1"/>
      <c r="AF84" s="1"/>
    </row>
    <row r="85" spans="1:32" hidden="1" x14ac:dyDescent="0.2">
      <c r="A85" s="1"/>
      <c r="B85" s="1"/>
      <c r="C85" s="1"/>
      <c r="D85" s="1"/>
      <c r="E85" s="1"/>
      <c r="F85" s="1"/>
      <c r="G85" s="1"/>
      <c r="H85" s="1"/>
      <c r="I85" s="1"/>
      <c r="J85" s="1"/>
      <c r="K85" s="1"/>
      <c r="L85" s="1"/>
      <c r="M85" s="1"/>
      <c r="N85" s="1"/>
      <c r="O85" s="1"/>
      <c r="P85" s="1"/>
      <c r="Q85" s="1"/>
      <c r="R85" s="1"/>
      <c r="T85" s="1"/>
      <c r="U85" s="1"/>
      <c r="V85" s="1"/>
      <c r="W85" s="1"/>
      <c r="X85" s="1"/>
      <c r="Y85" s="1"/>
      <c r="Z85" s="1"/>
      <c r="AA85" s="1"/>
      <c r="AB85" s="1"/>
      <c r="AC85" s="1"/>
      <c r="AD85" s="1"/>
      <c r="AE85" s="1"/>
      <c r="AF85" s="1"/>
    </row>
    <row r="86" spans="1:32" hidden="1" x14ac:dyDescent="0.2">
      <c r="A86" s="1"/>
      <c r="B86" s="1"/>
      <c r="C86" s="1"/>
      <c r="D86" s="1"/>
      <c r="E86" s="1"/>
      <c r="F86" s="1"/>
      <c r="G86" s="1"/>
      <c r="H86" s="1"/>
      <c r="I86" s="1"/>
      <c r="J86" s="1"/>
      <c r="K86" s="1"/>
      <c r="L86" s="1"/>
      <c r="M86" s="1"/>
      <c r="N86" s="1"/>
      <c r="O86" s="1"/>
      <c r="P86" s="1"/>
      <c r="Q86" s="1"/>
      <c r="R86" s="1"/>
      <c r="T86" s="1"/>
      <c r="U86" s="1"/>
      <c r="V86" s="1"/>
      <c r="W86" s="1"/>
      <c r="X86" s="1"/>
      <c r="Y86" s="1"/>
      <c r="Z86" s="1"/>
      <c r="AA86" s="1"/>
      <c r="AB86" s="1"/>
      <c r="AC86" s="1"/>
      <c r="AD86" s="1"/>
      <c r="AE86" s="1"/>
      <c r="AF86" s="1"/>
    </row>
    <row r="87" spans="1:32" hidden="1" x14ac:dyDescent="0.2">
      <c r="A87" s="1"/>
      <c r="B87" s="1"/>
      <c r="C87" s="1"/>
      <c r="D87" s="1"/>
      <c r="E87" s="1"/>
      <c r="F87" s="1"/>
      <c r="G87" s="1"/>
      <c r="H87" s="1"/>
      <c r="I87" s="1"/>
      <c r="J87" s="1"/>
      <c r="K87" s="1"/>
      <c r="L87" s="1"/>
      <c r="M87" s="1"/>
      <c r="N87" s="1"/>
      <c r="O87" s="1"/>
      <c r="P87" s="1"/>
      <c r="Q87" s="1"/>
      <c r="R87" s="1"/>
      <c r="T87" s="1"/>
      <c r="U87" s="1"/>
      <c r="V87" s="1"/>
      <c r="W87" s="1"/>
      <c r="X87" s="1"/>
      <c r="Y87" s="1"/>
      <c r="Z87" s="1"/>
      <c r="AA87" s="1"/>
      <c r="AB87" s="1"/>
      <c r="AC87" s="1"/>
      <c r="AD87" s="1"/>
      <c r="AE87" s="1"/>
      <c r="AF87" s="1"/>
    </row>
    <row r="88" spans="1:32" hidden="1" x14ac:dyDescent="0.2">
      <c r="A88" s="1"/>
      <c r="B88" s="1"/>
      <c r="C88" s="1"/>
      <c r="D88" s="1"/>
      <c r="E88" s="1"/>
      <c r="F88" s="1"/>
      <c r="G88" s="1"/>
      <c r="H88" s="1"/>
      <c r="I88" s="1"/>
      <c r="J88" s="1"/>
      <c r="K88" s="1"/>
      <c r="L88" s="1"/>
      <c r="M88" s="1"/>
      <c r="N88" s="1"/>
      <c r="O88" s="1"/>
      <c r="P88" s="1"/>
      <c r="Q88" s="1"/>
      <c r="R88" s="1"/>
      <c r="T88" s="1"/>
      <c r="U88" s="1"/>
      <c r="V88" s="1"/>
      <c r="W88" s="1"/>
      <c r="X88" s="1"/>
      <c r="Y88" s="1"/>
      <c r="Z88" s="1"/>
      <c r="AA88" s="1"/>
      <c r="AB88" s="1"/>
      <c r="AC88" s="1"/>
      <c r="AD88" s="1"/>
      <c r="AE88" s="1"/>
      <c r="AF88" s="1"/>
    </row>
    <row r="89" spans="1:32" hidden="1" x14ac:dyDescent="0.2">
      <c r="A89" s="1"/>
      <c r="B89" s="1"/>
      <c r="C89" s="1"/>
      <c r="D89" s="1"/>
      <c r="E89" s="1"/>
      <c r="F89" s="1"/>
      <c r="G89" s="1"/>
      <c r="H89" s="1"/>
      <c r="I89" s="1"/>
      <c r="J89" s="1"/>
      <c r="K89" s="1"/>
      <c r="L89" s="1"/>
      <c r="M89" s="1"/>
      <c r="N89" s="1"/>
      <c r="O89" s="1"/>
      <c r="P89" s="1"/>
      <c r="Q89" s="1"/>
      <c r="R89" s="1"/>
      <c r="T89" s="1"/>
      <c r="U89" s="1"/>
      <c r="V89" s="1"/>
      <c r="W89" s="1"/>
      <c r="X89" s="1"/>
      <c r="Y89" s="1"/>
      <c r="Z89" s="1"/>
      <c r="AA89" s="1"/>
      <c r="AB89" s="1"/>
      <c r="AC89" s="1"/>
      <c r="AD89" s="1"/>
      <c r="AE89" s="1"/>
      <c r="AF89" s="1"/>
    </row>
    <row r="90" spans="1:32" hidden="1" x14ac:dyDescent="0.2">
      <c r="A90" s="1"/>
      <c r="B90" s="1"/>
      <c r="C90" s="1"/>
      <c r="D90" s="1"/>
      <c r="E90" s="1"/>
      <c r="F90" s="1"/>
      <c r="G90" s="1"/>
      <c r="H90" s="1"/>
      <c r="I90" s="1"/>
      <c r="J90" s="1"/>
      <c r="K90" s="1"/>
      <c r="L90" s="1"/>
      <c r="M90" s="1"/>
      <c r="N90" s="1"/>
      <c r="O90" s="1"/>
      <c r="P90" s="1"/>
      <c r="Q90" s="1"/>
      <c r="R90" s="1"/>
      <c r="T90" s="1"/>
      <c r="U90" s="1"/>
      <c r="V90" s="1"/>
      <c r="W90" s="1"/>
      <c r="X90" s="1"/>
      <c r="Y90" s="1"/>
      <c r="Z90" s="1"/>
      <c r="AA90" s="1"/>
      <c r="AB90" s="1"/>
      <c r="AC90" s="1"/>
      <c r="AD90" s="1"/>
      <c r="AE90" s="1"/>
      <c r="AF90" s="1"/>
    </row>
    <row r="91" spans="1:32" hidden="1" x14ac:dyDescent="0.2">
      <c r="A91" s="1"/>
      <c r="B91" s="1"/>
      <c r="C91" s="1"/>
      <c r="D91" s="1"/>
      <c r="E91" s="1"/>
      <c r="F91" s="1"/>
      <c r="G91" s="1"/>
      <c r="H91" s="1"/>
      <c r="I91" s="1"/>
      <c r="J91" s="1"/>
      <c r="K91" s="1"/>
      <c r="L91" s="1"/>
      <c r="M91" s="1"/>
      <c r="N91" s="1"/>
      <c r="O91" s="1"/>
      <c r="P91" s="1"/>
      <c r="Q91" s="1"/>
      <c r="R91" s="1"/>
      <c r="T91" s="1"/>
      <c r="U91" s="1"/>
      <c r="V91" s="1"/>
      <c r="W91" s="1"/>
      <c r="X91" s="1"/>
      <c r="Y91" s="1"/>
      <c r="Z91" s="1"/>
      <c r="AA91" s="1"/>
      <c r="AB91" s="1"/>
      <c r="AC91" s="1"/>
      <c r="AD91" s="1"/>
      <c r="AE91" s="1"/>
      <c r="AF91" s="1"/>
    </row>
    <row r="92" spans="1:32" hidden="1" x14ac:dyDescent="0.2">
      <c r="A92" s="1"/>
      <c r="B92" s="1"/>
      <c r="C92" s="1"/>
      <c r="D92" s="1"/>
      <c r="E92" s="1"/>
      <c r="F92" s="1"/>
      <c r="G92" s="1"/>
      <c r="H92" s="1"/>
      <c r="I92" s="1"/>
      <c r="J92" s="1"/>
      <c r="K92" s="1"/>
      <c r="L92" s="1"/>
      <c r="M92" s="1"/>
      <c r="N92" s="1"/>
      <c r="O92" s="1"/>
      <c r="P92" s="1"/>
      <c r="Q92" s="1"/>
      <c r="R92" s="1"/>
      <c r="T92" s="1"/>
      <c r="U92" s="1"/>
      <c r="V92" s="1"/>
      <c r="W92" s="1"/>
      <c r="X92" s="1"/>
      <c r="Y92" s="1"/>
      <c r="Z92" s="1"/>
      <c r="AA92" s="1"/>
      <c r="AB92" s="1"/>
      <c r="AC92" s="1"/>
      <c r="AD92" s="1"/>
      <c r="AE92" s="1"/>
      <c r="AF92" s="1"/>
    </row>
    <row r="93" spans="1:32" hidden="1" x14ac:dyDescent="0.2">
      <c r="A93" s="1"/>
      <c r="B93" s="1"/>
      <c r="C93" s="1"/>
      <c r="D93" s="1"/>
      <c r="E93" s="1"/>
      <c r="F93" s="1"/>
      <c r="G93" s="1"/>
      <c r="H93" s="1"/>
      <c r="I93" s="1"/>
      <c r="J93" s="1"/>
      <c r="K93" s="1"/>
      <c r="L93" s="1"/>
      <c r="M93" s="1"/>
      <c r="N93" s="1"/>
      <c r="O93" s="1"/>
      <c r="P93" s="1"/>
      <c r="Q93" s="1"/>
      <c r="R93" s="1"/>
      <c r="T93" s="1"/>
      <c r="U93" s="1"/>
      <c r="V93" s="1"/>
      <c r="W93" s="1"/>
      <c r="X93" s="1"/>
      <c r="Y93" s="1"/>
      <c r="Z93" s="1"/>
      <c r="AA93" s="1"/>
      <c r="AB93" s="1"/>
      <c r="AC93" s="1"/>
      <c r="AD93" s="1"/>
      <c r="AE93" s="1"/>
      <c r="AF93" s="1"/>
    </row>
    <row r="94" spans="1:32" hidden="1" x14ac:dyDescent="0.2">
      <c r="A94" s="1"/>
      <c r="B94" s="1"/>
      <c r="C94" s="1"/>
      <c r="D94" s="1"/>
      <c r="E94" s="1"/>
      <c r="F94" s="1"/>
      <c r="G94" s="1"/>
      <c r="H94" s="1"/>
      <c r="I94" s="1"/>
      <c r="J94" s="1"/>
      <c r="K94" s="1"/>
      <c r="L94" s="1"/>
      <c r="M94" s="1"/>
      <c r="N94" s="1"/>
      <c r="O94" s="1"/>
      <c r="P94" s="1"/>
      <c r="Q94" s="1"/>
      <c r="R94" s="1"/>
      <c r="T94" s="1"/>
      <c r="U94" s="1"/>
      <c r="V94" s="1"/>
      <c r="W94" s="1"/>
      <c r="X94" s="1"/>
      <c r="Y94" s="1"/>
      <c r="Z94" s="1"/>
      <c r="AA94" s="1"/>
      <c r="AB94" s="1"/>
      <c r="AC94" s="1"/>
      <c r="AD94" s="1"/>
      <c r="AE94" s="1"/>
      <c r="AF94" s="1"/>
    </row>
    <row r="95" spans="1:32" hidden="1" x14ac:dyDescent="0.2">
      <c r="A95" s="1"/>
      <c r="B95" s="1"/>
      <c r="C95" s="1"/>
      <c r="D95" s="1"/>
      <c r="E95" s="1"/>
      <c r="F95" s="1"/>
      <c r="G95" s="1"/>
      <c r="H95" s="1"/>
      <c r="I95" s="1"/>
      <c r="J95" s="1"/>
      <c r="K95" s="1"/>
      <c r="L95" s="1"/>
      <c r="M95" s="1"/>
      <c r="N95" s="1"/>
      <c r="O95" s="1"/>
      <c r="P95" s="1"/>
      <c r="Q95" s="1"/>
      <c r="R95" s="1"/>
      <c r="T95" s="1"/>
      <c r="U95" s="1"/>
      <c r="V95" s="1"/>
      <c r="W95" s="1"/>
      <c r="X95" s="1"/>
      <c r="Y95" s="1"/>
      <c r="Z95" s="1"/>
      <c r="AA95" s="1"/>
      <c r="AB95" s="1"/>
      <c r="AC95" s="1"/>
      <c r="AD95" s="1"/>
      <c r="AE95" s="1"/>
      <c r="AF95" s="1"/>
    </row>
    <row r="96" spans="1:32" hidden="1" x14ac:dyDescent="0.2">
      <c r="A96" s="1"/>
      <c r="B96" s="1"/>
      <c r="C96" s="1"/>
      <c r="D96" s="1"/>
      <c r="E96" s="1"/>
      <c r="F96" s="1"/>
      <c r="G96" s="1"/>
      <c r="H96" s="1"/>
      <c r="I96" s="1"/>
      <c r="J96" s="1"/>
      <c r="K96" s="1"/>
      <c r="L96" s="1"/>
      <c r="M96" s="1"/>
      <c r="N96" s="1"/>
      <c r="O96" s="1"/>
      <c r="P96" s="1"/>
      <c r="Q96" s="1"/>
      <c r="R96" s="1"/>
      <c r="T96" s="1"/>
      <c r="U96" s="1"/>
      <c r="V96" s="1"/>
      <c r="W96" s="1"/>
      <c r="X96" s="1"/>
      <c r="Y96" s="1"/>
      <c r="Z96" s="1"/>
      <c r="AA96" s="1"/>
      <c r="AB96" s="1"/>
      <c r="AC96" s="1"/>
      <c r="AD96" s="1"/>
      <c r="AE96" s="1"/>
      <c r="AF96" s="1"/>
    </row>
    <row r="97" spans="1:32" hidden="1" x14ac:dyDescent="0.2">
      <c r="A97" s="1"/>
      <c r="B97" s="1"/>
      <c r="C97" s="1"/>
      <c r="D97" s="1"/>
      <c r="E97" s="1"/>
      <c r="F97" s="1"/>
      <c r="G97" s="1"/>
      <c r="H97" s="1"/>
      <c r="I97" s="1"/>
      <c r="J97" s="1"/>
      <c r="K97" s="1"/>
      <c r="L97" s="1"/>
      <c r="M97" s="1"/>
      <c r="N97" s="1"/>
      <c r="O97" s="1"/>
      <c r="P97" s="1"/>
      <c r="Q97" s="1"/>
      <c r="R97" s="1"/>
      <c r="T97" s="1"/>
      <c r="U97" s="1"/>
      <c r="V97" s="1"/>
      <c r="W97" s="1"/>
      <c r="X97" s="1"/>
      <c r="Y97" s="1"/>
      <c r="Z97" s="1"/>
      <c r="AA97" s="1"/>
      <c r="AB97" s="1"/>
      <c r="AC97" s="1"/>
      <c r="AD97" s="1"/>
      <c r="AE97" s="1"/>
      <c r="AF97" s="1"/>
    </row>
    <row r="105" spans="1:32" hidden="1" x14ac:dyDescent="0.2">
      <c r="E105" s="649"/>
      <c r="F105" s="649"/>
      <c r="G105" s="650" t="s">
        <v>187</v>
      </c>
      <c r="H105" s="650" t="s">
        <v>188</v>
      </c>
      <c r="I105" s="650" t="s">
        <v>189</v>
      </c>
    </row>
    <row r="106" spans="1:32" hidden="1" x14ac:dyDescent="0.2">
      <c r="E106" s="649"/>
      <c r="F106" s="651" t="s">
        <v>190</v>
      </c>
      <c r="G106" s="652" t="str">
        <f>IF('Cte. Ing. i Desp.'!E13="-","1",'Cte. Ing. i Desp.'!E13)</f>
        <v>1</v>
      </c>
      <c r="H106" s="652" t="str">
        <f>IF('Cte. Ing. i Desp.'!G13="-","1",('Cte. Ing. i Desp.'!G13))</f>
        <v>1</v>
      </c>
      <c r="I106" s="652" t="str">
        <f>IF('Cte. Ing. i Desp.'!I13="-","1",'Cte. Ing. i Desp.'!I13)</f>
        <v>1</v>
      </c>
    </row>
    <row r="107" spans="1:32" hidden="1" x14ac:dyDescent="0.2">
      <c r="F107" s="653"/>
      <c r="G107" s="654"/>
      <c r="H107" s="655"/>
      <c r="I107" s="655"/>
    </row>
  </sheetData>
  <sheetProtection algorithmName="SHA-512" hashValue="JIuXFxYu/21bKrlZtvGD9jfIdN+JPiYk+IfTtB19deWmVMS1HLuzjgClydwifxXWxEKX1alL41C2syjsOmgNfA==" saltValue="gK5mQa0Yulo8DF6Po4u5xA==" spinCount="100000" sheet="1" objects="1" scenarios="1" selectLockedCells="1"/>
  <mergeCells count="11">
    <mergeCell ref="C7:Q7"/>
    <mergeCell ref="D14:I15"/>
    <mergeCell ref="D16:I18"/>
    <mergeCell ref="H3:K3"/>
    <mergeCell ref="H5:K5"/>
    <mergeCell ref="D68:H70"/>
    <mergeCell ref="C22:Q22"/>
    <mergeCell ref="D25:H25"/>
    <mergeCell ref="D30:H30"/>
    <mergeCell ref="D31:H31"/>
    <mergeCell ref="D51:H51"/>
  </mergeCells>
  <conditionalFormatting sqref="H11">
    <cfRule type="cellIs" dxfId="5" priority="2" operator="lessThan">
      <formula>H10</formula>
    </cfRule>
  </conditionalFormatting>
  <conditionalFormatting sqref="H11">
    <cfRule type="cellIs" dxfId="4" priority="3" operator="greaterThanOrEqual">
      <formula>H10</formula>
    </cfRule>
  </conditionalFormatting>
  <conditionalFormatting sqref="G11">
    <cfRule type="cellIs" dxfId="3" priority="4" operator="greaterThanOrEqual">
      <formula>G10</formula>
    </cfRule>
  </conditionalFormatting>
  <conditionalFormatting sqref="G11">
    <cfRule type="cellIs" dxfId="2" priority="5" operator="lessThan">
      <formula>G10</formula>
    </cfRule>
  </conditionalFormatting>
  <conditionalFormatting sqref="F11">
    <cfRule type="cellIs" dxfId="1" priority="6" operator="lessThan">
      <formula>F10</formula>
    </cfRule>
    <cfRule type="cellIs" dxfId="0" priority="7" operator="greaterThanOrEqual">
      <formula>F10</formula>
    </cfRule>
  </conditionalFormatting>
  <pageMargins left="0.74027777777777803" right="0.6" top="1" bottom="1" header="0.51180555555555496" footer="0.51180555555555496"/>
  <pageSetup paperSize="9"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zoomScale="75" zoomScaleNormal="75" workbookViewId="0">
      <selection activeCell="N5" sqref="N5"/>
    </sheetView>
  </sheetViews>
  <sheetFormatPr baseColWidth="10" defaultColWidth="10.7109375" defaultRowHeight="12.75" x14ac:dyDescent="0.2"/>
  <cols>
    <col min="8" max="8" width="9.140625" customWidth="1"/>
  </cols>
  <sheetData>
    <row r="1" spans="1:13" x14ac:dyDescent="0.2">
      <c r="A1" s="1"/>
      <c r="B1" s="1"/>
      <c r="C1" s="1"/>
      <c r="D1" s="1"/>
      <c r="E1" s="1"/>
      <c r="F1" s="1"/>
      <c r="G1" s="1"/>
      <c r="H1" s="1"/>
      <c r="I1" s="1"/>
      <c r="J1" s="1"/>
      <c r="K1" s="1"/>
      <c r="L1" s="1"/>
      <c r="M1" s="1"/>
    </row>
    <row r="2" spans="1:13" x14ac:dyDescent="0.2">
      <c r="A2" s="1"/>
      <c r="B2" s="1"/>
      <c r="C2" s="1"/>
      <c r="D2" s="1"/>
      <c r="E2" s="1"/>
      <c r="F2" s="1"/>
      <c r="G2" s="1"/>
      <c r="H2" s="1"/>
      <c r="I2" s="1"/>
      <c r="J2" s="1"/>
      <c r="K2" s="1"/>
      <c r="L2" s="1"/>
      <c r="M2" s="1"/>
    </row>
    <row r="3" spans="1:13" ht="15.75" customHeight="1" x14ac:dyDescent="0.2">
      <c r="A3" s="1"/>
      <c r="B3" s="1"/>
      <c r="C3" s="1"/>
      <c r="D3" s="1"/>
      <c r="E3" s="1"/>
      <c r="F3" s="1"/>
      <c r="G3" s="1"/>
      <c r="H3" s="1"/>
      <c r="I3" s="1"/>
      <c r="J3" s="1"/>
      <c r="K3" s="1"/>
      <c r="L3" s="1"/>
      <c r="M3" s="1"/>
    </row>
    <row r="4" spans="1:13" x14ac:dyDescent="0.2">
      <c r="A4" s="1"/>
      <c r="B4" s="1"/>
      <c r="C4" s="1"/>
      <c r="D4" s="1"/>
      <c r="E4" s="1"/>
      <c r="F4" s="1"/>
      <c r="G4" s="1"/>
      <c r="H4" s="1"/>
      <c r="I4" s="1"/>
      <c r="J4" s="1"/>
      <c r="K4" s="1"/>
      <c r="L4" s="1"/>
      <c r="M4" s="1"/>
    </row>
    <row r="5" spans="1:13" x14ac:dyDescent="0.2">
      <c r="A5" s="1"/>
      <c r="B5" s="1"/>
      <c r="C5" s="1"/>
      <c r="D5" s="1"/>
      <c r="E5" s="1"/>
      <c r="F5" s="1"/>
      <c r="G5" s="1"/>
      <c r="H5" s="1"/>
      <c r="I5" s="1"/>
      <c r="J5" s="1"/>
      <c r="K5" s="1"/>
      <c r="L5" s="1"/>
      <c r="M5" s="1"/>
    </row>
    <row r="6" spans="1:13" x14ac:dyDescent="0.2">
      <c r="A6" s="1"/>
      <c r="B6" s="1"/>
      <c r="C6" s="1"/>
      <c r="D6" s="1"/>
      <c r="E6" s="1"/>
      <c r="F6" s="1"/>
      <c r="G6" s="1"/>
      <c r="H6" s="1"/>
      <c r="I6" s="1"/>
      <c r="J6" s="1"/>
      <c r="K6" s="1"/>
      <c r="L6" s="1"/>
      <c r="M6" s="1"/>
    </row>
    <row r="7" spans="1:13" x14ac:dyDescent="0.2">
      <c r="A7" s="1"/>
      <c r="B7" s="1"/>
      <c r="C7" s="1"/>
      <c r="D7" s="1"/>
      <c r="E7" s="1"/>
      <c r="F7" s="1"/>
      <c r="G7" s="1"/>
      <c r="H7" s="1"/>
      <c r="I7" s="1"/>
      <c r="J7" s="1"/>
      <c r="K7" s="1"/>
      <c r="L7" s="1"/>
      <c r="M7" s="1"/>
    </row>
    <row r="8" spans="1:13" x14ac:dyDescent="0.2">
      <c r="A8" s="1"/>
      <c r="B8" s="1"/>
      <c r="C8" s="1"/>
      <c r="D8" s="1"/>
      <c r="E8" s="1"/>
      <c r="F8" s="1"/>
      <c r="G8" s="1"/>
      <c r="H8" s="1"/>
      <c r="I8" s="1"/>
      <c r="J8" s="1"/>
      <c r="K8" s="1"/>
      <c r="L8" s="1"/>
      <c r="M8" s="1"/>
    </row>
    <row r="9" spans="1:13" x14ac:dyDescent="0.2">
      <c r="A9" s="1"/>
      <c r="B9" s="1"/>
      <c r="C9" s="1"/>
      <c r="D9" s="1"/>
      <c r="E9" s="1"/>
      <c r="F9" s="1"/>
      <c r="G9" s="1"/>
      <c r="H9" s="1"/>
      <c r="I9" s="1"/>
      <c r="J9" s="1"/>
      <c r="K9" s="1"/>
      <c r="L9" s="1"/>
      <c r="M9" s="1"/>
    </row>
    <row r="10" spans="1:13" x14ac:dyDescent="0.2">
      <c r="A10" s="1"/>
      <c r="B10" s="1"/>
      <c r="C10" s="1"/>
      <c r="D10" s="1"/>
      <c r="E10" s="1"/>
      <c r="F10" s="1"/>
      <c r="G10" s="1"/>
      <c r="H10" s="1"/>
      <c r="I10" s="1"/>
      <c r="J10" s="1"/>
      <c r="K10" s="1"/>
      <c r="L10" s="1"/>
      <c r="M10" s="1"/>
    </row>
    <row r="11" spans="1:13" x14ac:dyDescent="0.2">
      <c r="A11" s="1"/>
      <c r="B11" s="1"/>
      <c r="C11" s="1"/>
      <c r="D11" s="1"/>
      <c r="E11" s="1"/>
      <c r="F11" s="1"/>
      <c r="G11" s="1"/>
      <c r="H11" s="1"/>
      <c r="I11" s="1"/>
      <c r="J11" s="1"/>
      <c r="K11" s="1"/>
      <c r="L11" s="1"/>
      <c r="M11" s="1"/>
    </row>
    <row r="12" spans="1:13" x14ac:dyDescent="0.2">
      <c r="A12" s="1"/>
      <c r="B12" s="1"/>
      <c r="C12" s="1"/>
      <c r="D12" s="1"/>
      <c r="E12" s="1"/>
      <c r="F12" s="1"/>
      <c r="G12" s="1"/>
      <c r="H12" s="1"/>
      <c r="I12" s="1"/>
      <c r="J12" s="1"/>
      <c r="K12" s="1"/>
      <c r="L12" s="1"/>
      <c r="M12" s="1"/>
    </row>
    <row r="13" spans="1:13" x14ac:dyDescent="0.2">
      <c r="A13" s="1"/>
      <c r="B13" s="1"/>
      <c r="C13" s="1"/>
      <c r="D13" s="1"/>
      <c r="E13" s="1"/>
      <c r="F13" s="1"/>
      <c r="G13" s="1"/>
      <c r="H13" s="1"/>
      <c r="I13" s="1"/>
      <c r="J13" s="1"/>
      <c r="K13" s="1"/>
      <c r="L13" s="1"/>
      <c r="M13" s="1"/>
    </row>
    <row r="14" spans="1:13" x14ac:dyDescent="0.2">
      <c r="A14" s="1"/>
      <c r="B14" s="1"/>
      <c r="C14" s="1"/>
      <c r="D14" s="1"/>
      <c r="E14" s="1"/>
      <c r="F14" s="1"/>
      <c r="G14" s="1"/>
      <c r="H14" s="1"/>
      <c r="I14" s="1"/>
      <c r="J14" s="1"/>
      <c r="K14" s="1"/>
      <c r="L14" s="1"/>
      <c r="M14" s="1"/>
    </row>
    <row r="15" spans="1:13" x14ac:dyDescent="0.2">
      <c r="A15" s="1"/>
      <c r="B15" s="1"/>
      <c r="C15" s="1"/>
      <c r="D15" s="1"/>
      <c r="E15" s="1"/>
      <c r="F15" s="1"/>
      <c r="G15" s="1"/>
      <c r="H15" s="1"/>
      <c r="I15" s="1"/>
      <c r="J15" s="1"/>
      <c r="K15" s="1"/>
      <c r="L15" s="1"/>
      <c r="M15" s="1"/>
    </row>
    <row r="16" spans="1:13" x14ac:dyDescent="0.2">
      <c r="A16" s="1"/>
      <c r="B16" s="1"/>
      <c r="C16" s="1"/>
      <c r="D16" s="1"/>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1"/>
      <c r="B52" s="1"/>
      <c r="C52" s="1"/>
      <c r="D52" s="1"/>
      <c r="E52" s="1"/>
      <c r="F52" s="1"/>
      <c r="G52" s="1"/>
      <c r="H52" s="1"/>
      <c r="I52" s="1"/>
      <c r="J52" s="1"/>
      <c r="K52" s="1"/>
      <c r="L52" s="1"/>
      <c r="M52" s="1"/>
    </row>
    <row r="53" spans="1:13" x14ac:dyDescent="0.2">
      <c r="A53" s="1"/>
      <c r="B53" s="1"/>
      <c r="C53" s="1"/>
      <c r="D53" s="1"/>
      <c r="E53" s="1"/>
      <c r="F53" s="1"/>
      <c r="G53" s="1"/>
      <c r="H53" s="1"/>
      <c r="I53" s="1"/>
      <c r="J53" s="1"/>
      <c r="K53" s="1"/>
      <c r="L53" s="1"/>
      <c r="M53" s="1"/>
    </row>
    <row r="54" spans="1:13" x14ac:dyDescent="0.2">
      <c r="A54" s="1"/>
      <c r="B54" s="1"/>
      <c r="C54" s="1"/>
      <c r="D54" s="1"/>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row r="80" spans="1:13" x14ac:dyDescent="0.2">
      <c r="A80" s="1"/>
      <c r="B80" s="1"/>
      <c r="C80" s="1"/>
      <c r="D80" s="1"/>
      <c r="E80" s="1"/>
      <c r="F80" s="1"/>
      <c r="G80" s="1"/>
      <c r="H80" s="1"/>
      <c r="I80" s="1"/>
      <c r="J80" s="1"/>
      <c r="K80" s="1"/>
      <c r="L80" s="1"/>
      <c r="M80" s="1"/>
    </row>
    <row r="81" spans="1:13" x14ac:dyDescent="0.2">
      <c r="A81" s="1"/>
      <c r="B81" s="1"/>
      <c r="C81" s="1"/>
      <c r="D81" s="1"/>
      <c r="E81" s="1"/>
      <c r="F81" s="1"/>
      <c r="G81" s="1"/>
      <c r="H81" s="1"/>
      <c r="I81" s="1"/>
      <c r="J81" s="1"/>
      <c r="K81" s="1"/>
      <c r="L81" s="1"/>
      <c r="M81" s="1"/>
    </row>
    <row r="82" spans="1:13" x14ac:dyDescent="0.2">
      <c r="A82" s="1"/>
      <c r="B82" s="1"/>
      <c r="C82" s="1"/>
      <c r="D82" s="1"/>
      <c r="E82" s="1"/>
      <c r="F82" s="1"/>
      <c r="G82" s="1"/>
      <c r="H82" s="1"/>
      <c r="I82" s="1"/>
      <c r="J82" s="1"/>
      <c r="K82" s="1"/>
      <c r="L82" s="1"/>
      <c r="M82" s="1"/>
    </row>
    <row r="83" spans="1:13" x14ac:dyDescent="0.2">
      <c r="A83" s="1"/>
      <c r="B83" s="1"/>
      <c r="C83" s="1"/>
      <c r="D83" s="1"/>
      <c r="E83" s="1"/>
      <c r="F83" s="1"/>
      <c r="G83" s="1"/>
      <c r="H83" s="1"/>
      <c r="I83" s="1"/>
      <c r="J83" s="1"/>
      <c r="K83" s="1"/>
      <c r="L83" s="1"/>
      <c r="M83" s="1"/>
    </row>
    <row r="84" spans="1:13" x14ac:dyDescent="0.2">
      <c r="A84" s="1"/>
      <c r="B84" s="1"/>
      <c r="C84" s="1"/>
      <c r="D84" s="1"/>
      <c r="E84" s="1"/>
      <c r="F84" s="1"/>
      <c r="G84" s="1"/>
      <c r="H84" s="1"/>
      <c r="I84" s="1"/>
      <c r="J84" s="1"/>
      <c r="K84" s="1"/>
      <c r="L84" s="1"/>
      <c r="M84" s="1"/>
    </row>
    <row r="85" spans="1:13" x14ac:dyDescent="0.2">
      <c r="A85" s="1"/>
      <c r="B85" s="1"/>
      <c r="C85" s="1"/>
      <c r="D85" s="1"/>
      <c r="E85" s="1"/>
      <c r="F85" s="1"/>
      <c r="G85" s="1"/>
      <c r="H85" s="1"/>
      <c r="I85" s="1"/>
      <c r="J85" s="1"/>
      <c r="K85" s="1"/>
      <c r="L85" s="1"/>
      <c r="M85" s="1"/>
    </row>
    <row r="86" spans="1:13" x14ac:dyDescent="0.2">
      <c r="A86" s="1"/>
      <c r="B86" s="1"/>
      <c r="C86" s="1"/>
      <c r="D86" s="1"/>
      <c r="E86" s="1"/>
      <c r="F86" s="1"/>
      <c r="G86" s="1"/>
      <c r="H86" s="1"/>
      <c r="I86" s="1"/>
      <c r="J86" s="1"/>
      <c r="K86" s="1"/>
      <c r="L86" s="1"/>
      <c r="M86" s="1"/>
    </row>
    <row r="87" spans="1:13" x14ac:dyDescent="0.2">
      <c r="A87" s="1"/>
      <c r="B87" s="1"/>
      <c r="C87" s="1"/>
      <c r="D87" s="1"/>
      <c r="E87" s="1"/>
      <c r="F87" s="1"/>
      <c r="G87" s="1"/>
      <c r="H87" s="1"/>
      <c r="I87" s="1"/>
      <c r="J87" s="1"/>
      <c r="K87" s="1"/>
      <c r="L87" s="1"/>
      <c r="M87" s="1"/>
    </row>
    <row r="88" spans="1:13" x14ac:dyDescent="0.2">
      <c r="A88" s="1"/>
      <c r="B88" s="1"/>
      <c r="C88" s="1"/>
      <c r="D88" s="1"/>
      <c r="E88" s="1"/>
      <c r="F88" s="1"/>
      <c r="G88" s="1"/>
      <c r="H88" s="1"/>
      <c r="I88" s="1"/>
      <c r="J88" s="1"/>
      <c r="K88" s="1"/>
      <c r="L88" s="1"/>
      <c r="M88" s="1"/>
    </row>
    <row r="89" spans="1:13" x14ac:dyDescent="0.2">
      <c r="A89" s="1"/>
      <c r="B89" s="1"/>
      <c r="C89" s="1"/>
      <c r="D89" s="1"/>
      <c r="E89" s="1"/>
      <c r="F89" s="1"/>
      <c r="G89" s="1"/>
      <c r="H89" s="1"/>
      <c r="I89" s="1"/>
      <c r="J89" s="1"/>
      <c r="K89" s="1"/>
      <c r="L89" s="1"/>
      <c r="M89" s="1"/>
    </row>
    <row r="90" spans="1:13" x14ac:dyDescent="0.2">
      <c r="A90" s="1"/>
      <c r="B90" s="1"/>
      <c r="C90" s="1"/>
      <c r="D90" s="1"/>
      <c r="E90" s="1"/>
      <c r="F90" s="1"/>
      <c r="G90" s="1"/>
      <c r="H90" s="1"/>
      <c r="I90" s="1"/>
      <c r="J90" s="1"/>
      <c r="K90" s="1"/>
      <c r="L90" s="1"/>
      <c r="M90" s="1"/>
    </row>
    <row r="91" spans="1:13" x14ac:dyDescent="0.2">
      <c r="A91" s="1"/>
      <c r="B91" s="1"/>
      <c r="C91" s="1"/>
      <c r="D91" s="1"/>
      <c r="E91" s="1"/>
      <c r="F91" s="1"/>
      <c r="G91" s="1"/>
      <c r="H91" s="1"/>
      <c r="I91" s="1"/>
      <c r="J91" s="1"/>
      <c r="K91" s="1"/>
      <c r="L91" s="1"/>
      <c r="M91" s="1"/>
    </row>
    <row r="92" spans="1:13" x14ac:dyDescent="0.2">
      <c r="A92" s="1"/>
      <c r="B92" s="1"/>
      <c r="C92" s="1"/>
      <c r="D92" s="1"/>
      <c r="E92" s="1"/>
      <c r="F92" s="1"/>
      <c r="G92" s="1"/>
      <c r="H92" s="1"/>
      <c r="I92" s="1"/>
      <c r="J92" s="1"/>
      <c r="K92" s="1"/>
      <c r="L92" s="1"/>
      <c r="M92" s="1"/>
    </row>
    <row r="93" spans="1:13" x14ac:dyDescent="0.2">
      <c r="A93" s="1"/>
      <c r="B93" s="1"/>
      <c r="C93" s="1"/>
      <c r="D93" s="1"/>
      <c r="E93" s="1"/>
      <c r="F93" s="1"/>
      <c r="G93" s="1"/>
      <c r="H93" s="1"/>
      <c r="I93" s="1"/>
      <c r="J93" s="1"/>
      <c r="K93" s="1"/>
      <c r="L93" s="1"/>
      <c r="M93" s="1"/>
    </row>
    <row r="94" spans="1:13" x14ac:dyDescent="0.2">
      <c r="A94" s="1"/>
      <c r="B94" s="1"/>
      <c r="C94" s="1"/>
      <c r="D94" s="1"/>
      <c r="E94" s="1"/>
      <c r="F94" s="1"/>
      <c r="G94" s="1"/>
      <c r="H94" s="1"/>
      <c r="I94" s="1"/>
      <c r="J94" s="1"/>
      <c r="K94" s="1"/>
      <c r="L94" s="1"/>
      <c r="M94" s="1"/>
    </row>
    <row r="95" spans="1:13" x14ac:dyDescent="0.2">
      <c r="A95" s="1"/>
      <c r="B95" s="1"/>
      <c r="C95" s="1"/>
      <c r="D95" s="1"/>
      <c r="E95" s="1"/>
      <c r="F95" s="1"/>
      <c r="G95" s="1"/>
      <c r="H95" s="1"/>
      <c r="I95" s="1"/>
      <c r="J95" s="1"/>
      <c r="K95" s="1"/>
      <c r="L95" s="1"/>
      <c r="M95" s="1"/>
    </row>
    <row r="96" spans="1:13" x14ac:dyDescent="0.2">
      <c r="A96" s="1"/>
      <c r="B96" s="1"/>
      <c r="C96" s="1"/>
      <c r="D96" s="1"/>
      <c r="E96" s="1"/>
      <c r="F96" s="1"/>
      <c r="G96" s="1"/>
      <c r="H96" s="1"/>
      <c r="I96" s="1"/>
      <c r="J96" s="1"/>
      <c r="K96" s="1"/>
      <c r="L96" s="1"/>
      <c r="M96" s="1"/>
    </row>
    <row r="97" spans="1:13" x14ac:dyDescent="0.2">
      <c r="A97" s="1"/>
      <c r="B97" s="1"/>
      <c r="C97" s="1"/>
      <c r="D97" s="1"/>
      <c r="E97" s="1"/>
      <c r="F97" s="1"/>
      <c r="G97" s="1"/>
      <c r="H97" s="1"/>
      <c r="I97" s="1"/>
      <c r="J97" s="1"/>
      <c r="K97" s="1"/>
      <c r="L97" s="1"/>
      <c r="M97" s="1"/>
    </row>
    <row r="98" spans="1:13" x14ac:dyDescent="0.2">
      <c r="A98" s="1"/>
      <c r="B98" s="1"/>
      <c r="C98" s="1"/>
      <c r="D98" s="1"/>
      <c r="E98" s="1"/>
      <c r="F98" s="1"/>
      <c r="G98" s="1"/>
      <c r="H98" s="1"/>
      <c r="I98" s="1"/>
      <c r="J98" s="1"/>
      <c r="K98" s="1"/>
      <c r="L98" s="1"/>
      <c r="M98" s="1"/>
    </row>
    <row r="99" spans="1:13" x14ac:dyDescent="0.2">
      <c r="A99" s="1"/>
      <c r="B99" s="1"/>
      <c r="C99" s="1"/>
      <c r="D99" s="1"/>
      <c r="E99" s="1"/>
      <c r="F99" s="1"/>
      <c r="G99" s="1"/>
      <c r="H99" s="1"/>
      <c r="I99" s="1"/>
      <c r="J99" s="1"/>
      <c r="K99" s="1"/>
      <c r="L99" s="1"/>
      <c r="M99" s="1"/>
    </row>
    <row r="100" spans="1:13" x14ac:dyDescent="0.2">
      <c r="A100" s="1"/>
      <c r="B100" s="1"/>
      <c r="C100" s="1"/>
      <c r="D100" s="1"/>
      <c r="E100" s="1"/>
      <c r="F100" s="1"/>
      <c r="G100" s="1"/>
      <c r="H100" s="1"/>
      <c r="I100" s="1"/>
      <c r="J100" s="1"/>
      <c r="K100" s="1"/>
      <c r="L100" s="1"/>
      <c r="M100" s="1"/>
    </row>
    <row r="101" spans="1:13" x14ac:dyDescent="0.2">
      <c r="A101" s="1"/>
      <c r="B101" s="1"/>
      <c r="C101" s="1"/>
      <c r="D101" s="1"/>
      <c r="E101" s="1"/>
      <c r="F101" s="1"/>
      <c r="G101" s="1"/>
      <c r="H101" s="1"/>
      <c r="I101" s="1"/>
      <c r="J101" s="1"/>
      <c r="K101" s="1"/>
      <c r="L101" s="1"/>
      <c r="M101" s="1"/>
    </row>
    <row r="102" spans="1:13" x14ac:dyDescent="0.2">
      <c r="A102" s="1"/>
      <c r="B102" s="1"/>
      <c r="C102" s="1"/>
      <c r="D102" s="1"/>
      <c r="E102" s="1"/>
      <c r="F102" s="1"/>
      <c r="G102" s="1"/>
      <c r="H102" s="1"/>
      <c r="I102" s="1"/>
      <c r="J102" s="1"/>
      <c r="K102" s="1"/>
      <c r="L102" s="1"/>
      <c r="M102" s="1"/>
    </row>
    <row r="103" spans="1:13" x14ac:dyDescent="0.2">
      <c r="A103" s="1"/>
      <c r="B103" s="1"/>
      <c r="C103" s="1"/>
      <c r="D103" s="1"/>
      <c r="E103" s="1"/>
      <c r="F103" s="1"/>
      <c r="G103" s="1"/>
      <c r="H103" s="1"/>
      <c r="I103" s="1"/>
      <c r="J103" s="1"/>
      <c r="K103" s="1"/>
      <c r="L103" s="1"/>
      <c r="M103" s="1"/>
    </row>
    <row r="104" spans="1:13" x14ac:dyDescent="0.2">
      <c r="A104" s="1"/>
      <c r="B104" s="1"/>
      <c r="C104" s="1"/>
      <c r="D104" s="1"/>
      <c r="E104" s="1"/>
      <c r="F104" s="1"/>
      <c r="G104" s="1"/>
      <c r="H104" s="1"/>
      <c r="I104" s="1"/>
      <c r="J104" s="1"/>
      <c r="K104" s="1"/>
      <c r="L104" s="1"/>
      <c r="M104" s="1"/>
    </row>
    <row r="105" spans="1:13" x14ac:dyDescent="0.2">
      <c r="A105" s="1"/>
      <c r="B105" s="1"/>
      <c r="C105" s="1"/>
      <c r="D105" s="1"/>
      <c r="E105" s="1"/>
      <c r="F105" s="1"/>
      <c r="G105" s="1"/>
      <c r="H105" s="1"/>
      <c r="I105" s="1"/>
      <c r="J105" s="1"/>
      <c r="K105" s="1"/>
      <c r="L105" s="1"/>
      <c r="M105" s="1"/>
    </row>
    <row r="106" spans="1:13" x14ac:dyDescent="0.2">
      <c r="A106" s="1"/>
      <c r="B106" s="1"/>
      <c r="C106" s="1"/>
      <c r="D106" s="1"/>
      <c r="E106" s="1"/>
      <c r="F106" s="1"/>
      <c r="G106" s="1"/>
      <c r="H106" s="1"/>
      <c r="I106" s="1"/>
      <c r="J106" s="1"/>
      <c r="K106" s="1"/>
      <c r="L106" s="1"/>
      <c r="M106" s="1"/>
    </row>
    <row r="107" spans="1:13" x14ac:dyDescent="0.2">
      <c r="A107" s="1"/>
      <c r="B107" s="1"/>
      <c r="C107" s="1"/>
      <c r="D107" s="1"/>
      <c r="E107" s="1"/>
      <c r="F107" s="1"/>
      <c r="G107" s="1"/>
      <c r="H107" s="1"/>
      <c r="I107" s="1"/>
      <c r="J107" s="1"/>
      <c r="K107" s="1"/>
      <c r="L107" s="1"/>
      <c r="M107" s="1"/>
    </row>
    <row r="108" spans="1:13" x14ac:dyDescent="0.2">
      <c r="A108" s="1"/>
      <c r="B108" s="1"/>
      <c r="C108" s="1"/>
      <c r="D108" s="1"/>
      <c r="E108" s="1"/>
      <c r="F108" s="1"/>
      <c r="G108" s="1"/>
      <c r="H108" s="1"/>
      <c r="I108" s="1"/>
      <c r="J108" s="1"/>
      <c r="K108" s="1"/>
      <c r="L108" s="1"/>
      <c r="M108" s="1"/>
    </row>
    <row r="109" spans="1:13" x14ac:dyDescent="0.2">
      <c r="A109" s="1"/>
      <c r="B109" s="1"/>
      <c r="C109" s="1"/>
      <c r="D109" s="1"/>
      <c r="E109" s="1"/>
      <c r="F109" s="1"/>
      <c r="G109" s="1"/>
      <c r="H109" s="1"/>
      <c r="I109" s="1"/>
      <c r="J109" s="1"/>
      <c r="K109" s="1"/>
      <c r="L109" s="1"/>
      <c r="M109" s="1"/>
    </row>
    <row r="110" spans="1:13" x14ac:dyDescent="0.2">
      <c r="A110" s="1"/>
      <c r="B110" s="1"/>
      <c r="C110" s="1"/>
      <c r="D110" s="1"/>
      <c r="E110" s="1"/>
      <c r="F110" s="1"/>
      <c r="G110" s="1"/>
      <c r="H110" s="1"/>
      <c r="I110" s="1"/>
      <c r="J110" s="1"/>
      <c r="K110" s="1"/>
      <c r="L110" s="1"/>
      <c r="M110" s="1"/>
    </row>
    <row r="111" spans="1:13" x14ac:dyDescent="0.2">
      <c r="A111" s="1"/>
      <c r="B111" s="1"/>
      <c r="C111" s="1"/>
      <c r="D111" s="1"/>
      <c r="E111" s="1"/>
      <c r="F111" s="1"/>
      <c r="G111" s="1"/>
      <c r="H111" s="1"/>
      <c r="I111" s="1"/>
      <c r="J111" s="1"/>
      <c r="K111" s="1"/>
      <c r="L111" s="1"/>
      <c r="M111" s="1"/>
    </row>
    <row r="112" spans="1:13" x14ac:dyDescent="0.2">
      <c r="A112" s="1"/>
      <c r="B112" s="1"/>
      <c r="C112" s="1"/>
      <c r="D112" s="1"/>
      <c r="E112" s="1"/>
      <c r="F112" s="1"/>
      <c r="G112" s="1"/>
      <c r="H112" s="1"/>
      <c r="I112" s="1"/>
      <c r="J112" s="1"/>
      <c r="K112" s="1"/>
      <c r="L112" s="1"/>
      <c r="M112" s="1"/>
    </row>
    <row r="113" spans="1:13" x14ac:dyDescent="0.2">
      <c r="A113" s="1"/>
      <c r="B113" s="1"/>
      <c r="C113" s="1"/>
      <c r="D113" s="1"/>
      <c r="E113" s="1"/>
      <c r="F113" s="1"/>
      <c r="G113" s="1"/>
      <c r="H113" s="1"/>
      <c r="I113" s="1"/>
      <c r="J113" s="1"/>
      <c r="K113" s="1"/>
      <c r="L113" s="1"/>
      <c r="M113" s="1"/>
    </row>
    <row r="114" spans="1:13" x14ac:dyDescent="0.2">
      <c r="A114" s="1"/>
      <c r="B114" s="1"/>
      <c r="C114" s="1"/>
      <c r="D114" s="1"/>
      <c r="E114" s="1"/>
      <c r="F114" s="1"/>
      <c r="G114" s="1"/>
      <c r="H114" s="1"/>
      <c r="I114" s="1"/>
      <c r="J114" s="1"/>
      <c r="K114" s="1"/>
      <c r="L114" s="1"/>
      <c r="M114" s="1"/>
    </row>
    <row r="115" spans="1:13" x14ac:dyDescent="0.2">
      <c r="A115" s="1"/>
      <c r="B115" s="1"/>
      <c r="C115" s="1"/>
      <c r="D115" s="1"/>
      <c r="E115" s="1"/>
      <c r="F115" s="1"/>
      <c r="G115" s="1"/>
      <c r="H115" s="1"/>
      <c r="I115" s="1"/>
      <c r="J115" s="1"/>
      <c r="K115" s="1"/>
      <c r="L115" s="1"/>
      <c r="M115" s="1"/>
    </row>
    <row r="116" spans="1:13" x14ac:dyDescent="0.2">
      <c r="A116" s="1"/>
      <c r="B116" s="1"/>
      <c r="C116" s="1"/>
      <c r="D116" s="1"/>
      <c r="E116" s="1"/>
      <c r="F116" s="1"/>
      <c r="G116" s="1"/>
      <c r="H116" s="1"/>
      <c r="I116" s="1"/>
      <c r="J116" s="1"/>
      <c r="K116" s="1"/>
      <c r="L116" s="1"/>
      <c r="M116" s="1"/>
    </row>
    <row r="117" spans="1:13" x14ac:dyDescent="0.2">
      <c r="A117" s="1"/>
      <c r="B117" s="1"/>
      <c r="C117" s="1"/>
      <c r="D117" s="1"/>
      <c r="E117" s="1"/>
      <c r="F117" s="1"/>
      <c r="G117" s="1"/>
      <c r="H117" s="1"/>
      <c r="I117" s="1"/>
      <c r="J117" s="1"/>
      <c r="K117" s="1"/>
      <c r="L117" s="1"/>
      <c r="M117" s="1"/>
    </row>
    <row r="118" spans="1:13" x14ac:dyDescent="0.2">
      <c r="A118" s="1"/>
      <c r="B118" s="1"/>
      <c r="C118" s="1"/>
      <c r="D118" s="1"/>
      <c r="E118" s="1"/>
      <c r="F118" s="1"/>
      <c r="G118" s="1"/>
      <c r="H118" s="1"/>
      <c r="I118" s="1"/>
      <c r="J118" s="1"/>
      <c r="K118" s="1"/>
      <c r="L118" s="1"/>
      <c r="M118" s="1"/>
    </row>
    <row r="119" spans="1:13" x14ac:dyDescent="0.2">
      <c r="A119" s="1"/>
      <c r="B119" s="1"/>
      <c r="C119" s="1"/>
      <c r="D119" s="1"/>
      <c r="E119" s="1"/>
      <c r="F119" s="1"/>
      <c r="G119" s="1"/>
      <c r="H119" s="1"/>
      <c r="I119" s="1"/>
      <c r="J119" s="1"/>
      <c r="K119" s="1"/>
      <c r="L119" s="1"/>
      <c r="M119" s="1"/>
    </row>
    <row r="120" spans="1:13" x14ac:dyDescent="0.2">
      <c r="A120" s="1"/>
      <c r="B120" s="1"/>
      <c r="C120" s="1"/>
      <c r="D120" s="1"/>
      <c r="E120" s="1"/>
      <c r="F120" s="1"/>
      <c r="G120" s="1"/>
      <c r="H120" s="1"/>
      <c r="I120" s="1"/>
      <c r="J120" s="1"/>
      <c r="K120" s="1"/>
      <c r="L120" s="1"/>
      <c r="M120" s="1"/>
    </row>
    <row r="121" spans="1:13" x14ac:dyDescent="0.2">
      <c r="A121" s="1"/>
      <c r="B121" s="1"/>
      <c r="C121" s="1"/>
      <c r="D121" s="1"/>
      <c r="E121" s="1"/>
      <c r="F121" s="1"/>
      <c r="G121" s="1"/>
      <c r="H121" s="1"/>
      <c r="I121" s="1"/>
      <c r="J121" s="1"/>
      <c r="K121" s="1"/>
      <c r="L121" s="1"/>
      <c r="M121" s="1"/>
    </row>
    <row r="122" spans="1:13" x14ac:dyDescent="0.2">
      <c r="A122" s="1"/>
      <c r="B122" s="1"/>
      <c r="C122" s="1"/>
      <c r="D122" s="1"/>
      <c r="E122" s="1"/>
      <c r="F122" s="1"/>
      <c r="G122" s="1"/>
      <c r="H122" s="1"/>
      <c r="I122" s="1"/>
      <c r="J122" s="1"/>
      <c r="K122" s="1"/>
      <c r="L122" s="1"/>
      <c r="M122" s="1"/>
    </row>
    <row r="123" spans="1:13" x14ac:dyDescent="0.2">
      <c r="A123" s="1"/>
      <c r="B123" s="1"/>
      <c r="C123" s="1"/>
      <c r="D123" s="1"/>
      <c r="E123" s="1"/>
      <c r="F123" s="1"/>
      <c r="G123" s="1"/>
      <c r="H123" s="1"/>
      <c r="I123" s="1"/>
      <c r="J123" s="1"/>
      <c r="K123" s="1"/>
      <c r="L123" s="1"/>
      <c r="M123" s="1"/>
    </row>
    <row r="124" spans="1:13" x14ac:dyDescent="0.2">
      <c r="A124" s="1"/>
      <c r="M124" s="1"/>
    </row>
  </sheetData>
  <sheetProtection sheet="1" selectLockedCells="1" selectUnlockedCells="1"/>
  <pageMargins left="0.75" right="0.75" top="1" bottom="1" header="0.51180555555555496" footer="0.51180555555555496"/>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50</TotalTime>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Introd.</vt:lpstr>
      <vt:lpstr>1. Inv. in.l-Fin</vt:lpstr>
      <vt:lpstr>2. Desp. Fixes</vt:lpstr>
      <vt:lpstr>3. Ing.-Desp.variables</vt:lpstr>
      <vt:lpstr>Cte. Ing. i Desp.</vt:lpstr>
      <vt:lpstr>Balanços</vt:lpstr>
      <vt:lpstr>Punt Eq. i Ràtios </vt:lpstr>
      <vt:lpstr>TABLA AMORTIZACION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dc:creator>
  <dc:description/>
  <cp:lastModifiedBy>usuari</cp:lastModifiedBy>
  <cp:revision>31</cp:revision>
  <dcterms:created xsi:type="dcterms:W3CDTF">2023-12-22T16:35:06Z</dcterms:created>
  <dcterms:modified xsi:type="dcterms:W3CDTF">2024-05-07T15:32:06Z</dcterms:modified>
  <dc:language>es-ES</dc:language>
</cp:coreProperties>
</file>